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55" windowWidth="15570" windowHeight="11340" tabRatio="759" activeTab="4"/>
  </bookViews>
  <sheets>
    <sheet name="คำอธิบายใต้ตาราง" sheetId="1" r:id="rId1"/>
    <sheet name="มาตรา 22 25" sheetId="2" r:id="rId2"/>
    <sheet name="ตัดฟัน" sheetId="3" r:id="rId3"/>
    <sheet name="การจัดการไม้ยางพารา" sheetId="4" r:id="rId4"/>
    <sheet name="การสำรวจผู้ดำเนินการ" sheetId="5" r:id="rId5"/>
  </sheets>
  <externalReferences>
    <externalReference r:id="rId8"/>
  </externalReferences>
  <definedNames>
    <definedName name="_xlnm.Print_Titles" localSheetId="3">'การจัดการไม้ยางพารา'!$1:$8</definedName>
    <definedName name="_xlnm.Print_Titles" localSheetId="2">'ตัดฟัน'!$1:$8</definedName>
    <definedName name="_xlnm.Print_Titles" localSheetId="1">'มาตรา 22 25'!$1:$9</definedName>
    <definedName name="เอกสาร">'[1]Sheet4'!$J$2:$J$3</definedName>
  </definedNames>
  <calcPr fullCalcOnLoad="1"/>
</workbook>
</file>

<file path=xl/sharedStrings.xml><?xml version="1.0" encoding="utf-8"?>
<sst xmlns="http://schemas.openxmlformats.org/spreadsheetml/2006/main" count="530" uniqueCount="160">
  <si>
    <t>แผนการปฏิบัติการพื้นที่ปลูกยางพาราในพื้นที่ป่าอนุรักษ์ (ดำเนินการตามมาตรา 22/25)</t>
  </si>
  <si>
    <t>ชื่อพื้นที่ป่าอนุรักษ์</t>
  </si>
  <si>
    <t>รหัสพื้นที่ป่าอนุรักษ์</t>
  </si>
  <si>
    <t>พื้นที่สวนยางพารา</t>
  </si>
  <si>
    <t>ไร่</t>
  </si>
  <si>
    <t>เป้าหมายพื้นที่ดำเนินการ</t>
  </si>
  <si>
    <t>หน่วยพื้นที่ : ไร่</t>
  </si>
  <si>
    <t>ลำดับแปลง</t>
  </si>
  <si>
    <t>รหัสแปลง</t>
  </si>
  <si>
    <t>เฉพาะเลขแปลงย่อย</t>
  </si>
  <si>
    <t>จังหวัด</t>
  </si>
  <si>
    <t>รหัส สบอ.</t>
  </si>
  <si>
    <t>การสำรวจ</t>
  </si>
  <si>
    <t>อายุยางพารา (ปี)</t>
  </si>
  <si>
    <t>แผนการดำเนินการ</t>
  </si>
  <si>
    <t xml:space="preserve"> มิ.ย. 58</t>
  </si>
  <si>
    <t xml:space="preserve"> ก.ค. 58</t>
  </si>
  <si>
    <t xml:space="preserve"> ส.ค. 58</t>
  </si>
  <si>
    <t xml:space="preserve"> ก.ย. 58</t>
  </si>
  <si>
    <t xml:space="preserve"> ต.ค. 58</t>
  </si>
  <si>
    <t xml:space="preserve"> พ.ย. 58</t>
  </si>
  <si>
    <t xml:space="preserve"> ธ.ค. 58</t>
  </si>
  <si>
    <t>นอกแปลง</t>
  </si>
  <si>
    <t>ในแปลง</t>
  </si>
  <si>
    <t>W1</t>
  </si>
  <si>
    <t>W2</t>
  </si>
  <si>
    <t>W3</t>
  </si>
  <si>
    <t>W4</t>
  </si>
  <si>
    <t>รวม</t>
  </si>
  <si>
    <t>แผนการปฏิบัติการพื้นที่ปลูกยางพาราในพื้นที่ป่าอนุรักษ์ (การตัดฟันไม้ยางพารา)</t>
  </si>
  <si>
    <t>แผนการปฏิบัติการพื้นที่ปลูกยางพาราในพื้นที่ป่าอนุรักษ์ (การจัดการไม้ยางพารา)</t>
  </si>
  <si>
    <t>ร้อยละการดำเนินการ</t>
  </si>
  <si>
    <t>ความต้องการกำลังสนับสนุน (จำนวนนาย)</t>
  </si>
  <si>
    <t>ทหาร</t>
  </si>
  <si>
    <t>ตำรวจ</t>
  </si>
  <si>
    <t>ฝ่ายปกครอง</t>
  </si>
  <si>
    <t>อื่นๆ</t>
  </si>
  <si>
    <t>เนื้อที่จากการสำรวจการถือครอง</t>
  </si>
  <si>
    <t xml:space="preserve">การครอบครอง(นายทุน/ราษฎร) </t>
  </si>
  <si>
    <t>ความยากง่ายในการปฏิบัติ (การเข้าพื้นที่/มวลชน)</t>
  </si>
  <si>
    <t>ไม่มีเอกสาร</t>
  </si>
  <si>
    <t>30 มิ.ย. 41</t>
  </si>
  <si>
    <t>เอกสารสิทธิ์อื่นๆ (ระบุ)</t>
  </si>
  <si>
    <t>เนื้อที่ตามเอกสาร</t>
  </si>
  <si>
    <t>0000</t>
  </si>
  <si>
    <t>ERROR</t>
  </si>
  <si>
    <t>มติ ครม. 30 มิ.ย. 41</t>
  </si>
  <si>
    <t>ส่วนกลางกำหนด</t>
  </si>
  <si>
    <t>หมายเหตุ</t>
  </si>
  <si>
    <t>คำอธิบายการกรอกข้อมูลแต่ละช่อง</t>
  </si>
  <si>
    <t xml:space="preserve">Error </t>
  </si>
  <si>
    <t>คือ ช่องผลการตรวจสอบเบื้องต้น แสดงข้อผิดพลาดที่เกิดจากการกรอกข้อมูล</t>
  </si>
  <si>
    <t>คือ รหัสหลัก</t>
  </si>
  <si>
    <t>คือ เลขที่ระบุว่าแปลงหลักนั้นมีแปลงย่อยหรือไม่ ยกตัวอย่างเช่น 0000 คือไม่มีแปลงย่อย ,0001 คือแปลงย่อยแปลงที่ 1 , 0002 คือแปลงย่อยแปลงที่ 2 เป็นต้น</t>
  </si>
  <si>
    <t>หากมีแปลงย่อย จะต้องกรอกเลขรหัสแปลงหลักให้ครบถ้วนทุกแปลงย่อย</t>
  </si>
  <si>
    <t>รหัสสบอ.</t>
  </si>
  <si>
    <t>คือ รหัสของสำนักพื้นที่อนุรักษ์  รหัส สบอ. จะต้องมี 3 หลัก เช่น สบอ.4 ให้กรอก 04A  , สบอ.11 ให้กรอก 11A  , สบอ.16 สาขาแม่สะเรียง ให้กรอก 16B</t>
  </si>
  <si>
    <t>คือ พื้นที่สวนยางพาราจากส่วนกลางกำหนด</t>
  </si>
  <si>
    <t>* ในกรณีที่จะต้องแบ่งแปลงหลักเป็นแปลงย่อย</t>
  </si>
  <si>
    <t>ให้พิจารณาจาก ในส่วนของเนื้อที่จากการสำรวจการถือครอง โดยในช่อง ไม่มีเอกสาร 30มิ.ย.41 เอกสารสิทธิ์อื่น ๆ จะต้องไม่อยู่ในแปลงเดียวกัน</t>
  </si>
  <si>
    <t xml:space="preserve">แปลงมติ ครม. 30 มิ.ย. 41 </t>
  </si>
  <si>
    <t xml:space="preserve">คือ เนื้อที่แปลงยางพาราที่อยู่นอกแปลง 30 มิ.ย. 41  กำหนดโดยส่วนกลาง </t>
  </si>
  <si>
    <t xml:space="preserve">คือ เนื้อที่แปลงยางพาราที่อยู่ในแปลง 30 มิ.ย. 41  กำหนดโดยส่วนกลาง </t>
  </si>
  <si>
    <t xml:space="preserve">คือ การแสดงสถานะ การสำรวจ โดยให้กรอกเป็นรหัสดังนี้ </t>
  </si>
  <si>
    <t>0  :  ยังไม่ได้ดำเนินการสำรวจ</t>
  </si>
  <si>
    <t>1  :  สำรวจแล้วพบว่า เป็นสวนยางพารา</t>
  </si>
  <si>
    <t>2  :  สำรวจแล้วพบว่า เป็นพื้นที่การใช้ประโยชน์อื่น ๆ</t>
  </si>
  <si>
    <t>3  :  สำรวจแล้วพบว่า ยังคงมีสภาพเป็นป่า</t>
  </si>
  <si>
    <t>9  :  สำรวจแล้วพบว่า อยู่นอกเขตพื้นที่ป่าอนุรักษ์</t>
  </si>
  <si>
    <t xml:space="preserve"> </t>
  </si>
  <si>
    <t>คือ ช่องที่ให้ใส่เนื้อที่ที่สำรวจมาแล้วอยู่นอกเอกสารสิทธิ์ทุกประเภท แต่อยู่ในพื้นที่ป่าอนุรักษ์</t>
  </si>
  <si>
    <t>คือ ช่องที่ให้ใส่เนื้อที่แปลงที่สำรวจที่อยู่ในแปลง ตามมติครม. 30 มิ.ย. 41</t>
  </si>
  <si>
    <t>เอกสารสิทธิ์อื่น ๆ (ระบุ)</t>
  </si>
  <si>
    <t>คือ ช่องที่ให้ระบุประเภทเอกสารสิทธิ์ เพียงประเภทเดียวเท่านั้นต่อ 1 แปลง หากในแปลงมีหลายประเภทให้ทำการแยกแปลงเป็นแปลงย่อย</t>
  </si>
  <si>
    <t>คือ เนื้อที่ที่ระบุตามเอกสารประเภทนั้น ๆ</t>
  </si>
  <si>
    <t>คือ ให้ระบุอายุยางพาราเป็นเลขจำนวนเต็มเท่านั้น ไม่ใช้ช่วงอายุ เช่น ยางพาราอายุ 2 - 5 ปี ให้ใช้ 4 ปี เป็นต้น</t>
  </si>
  <si>
    <t>คือ ช่องที่ให้ใส่พื้นที่ที่สามารถดำเนินการตัดฟันได้</t>
  </si>
  <si>
    <t>คือ ช่องที่ให้ใส่ร้อยละของพื้นที่ ที่สามารถเข้าดำเนินการตัดฟันได้ กำหนดจากอายุยางพารา ดังนี้</t>
  </si>
  <si>
    <t>100 : อายุยางพารา น้อยกว่า 7 ปี หรือยังไม่เปิดกรีด  ให้ดำเนินการตัด 100%</t>
  </si>
  <si>
    <t>1 - 99  : อายุยางพารา มากกว่า 7 ปี ถึง 25 ปี ที่ยังอยู่ในช่วงให้น้ำยาง ดำเนินการตัด 60%</t>
  </si>
  <si>
    <t>0    : อายุยางพารา มากกว่า 25 ปี และหยุดให้น้ำยางมากกว่า 6 เดือน ให้ปล่อยไว้ตามธรรมชาติ</t>
  </si>
  <si>
    <t>การครองครอง (นายทุน/ราษฎร)</t>
  </si>
  <si>
    <t>คือ ช่องที่ให้ระบุการครอบครองพื้นที่ ดังนี้</t>
  </si>
  <si>
    <t>1  :  นายทุน</t>
  </si>
  <si>
    <t>2  :  ราษฎร</t>
  </si>
  <si>
    <t>ความยากง่ายในการปฏิบัติ</t>
  </si>
  <si>
    <t>คือ ช่องที่ให้ระบุระดับความยากง่ายในการเข้าพื้นที่เพื่อปฏิบัติการ ทั้งในแง่ของ มวลชน และระยะทาง</t>
  </si>
  <si>
    <t>1  : ง่าย</t>
  </si>
  <si>
    <t>2  : ปานกลาง</t>
  </si>
  <si>
    <t>3  : ยาก</t>
  </si>
  <si>
    <t>ความต้องการกำลังสนับสนุน (นาย)</t>
  </si>
  <si>
    <t>คือ ให้ใส่จำนวนทหาร</t>
  </si>
  <si>
    <t>คือ ให้ใส่จำนวนตำรวจ</t>
  </si>
  <si>
    <t>คือ ให้ใส่จำนวนฝ่ายปกครอง</t>
  </si>
  <si>
    <t>อื่น ๆ</t>
  </si>
  <si>
    <t>คือ ให้ใส่จำนวนเจ้าหน้าที่จากหน่วยงานอื่น เช่น dsi , ปปง. , ปปช. , รสทป. เป็นต้น</t>
  </si>
  <si>
    <t>ให้ระบุ เหตุผลต่าง ๆเกี่ยวกับการดำเนินการในแปลงนั้น ๆในกรณีที่ไม่สามารถดำเนินการในแปลงนั้น ๆได้ นอกเหนือจากการกรอกในแบบฟอร์ม</t>
  </si>
  <si>
    <t>เช่น กรณีที่พื้นที่ป่าอนุรักษ์ประกาศตามพรบ.ป่าไม้ 2484 เป็นต้น</t>
  </si>
  <si>
    <t>หากแปลงใดที่ได้ดำเนินการจับกุมดำเนินคดีไปแล้ว ให้ระบุ เลขคดีดำ คดีแดง และ ปจว.</t>
  </si>
  <si>
    <t>สำคัญ</t>
  </si>
  <si>
    <t>*****</t>
  </si>
  <si>
    <t xml:space="preserve">ช่องที่ต้องใส่เนื้อที่ ให้ใส่เนื้อที่หน่วยเป็นไร่ที่มีจุดทศนิยมเท่านั้นและไม่ต้องใส่คำว่า ไร่ ต่อท้ายเนื้อที่ไร่ ตย.เช่น เนื้อที่ 3 ไร่ 2 งาน 50 ตารางวา ให้ใส่เป็น 3.55 </t>
  </si>
  <si>
    <t>ช่องการสำรวจข้อมูลเป็น 0  แสดงว่ายังไม่ได้ดำเนินการสำรวจ ให้เร่งดำเนินการสำรวจ</t>
  </si>
  <si>
    <t>ข้อมูลช่องเนื้อที่จากการสำรวจการถือครองในแปลง มากกว่า 1 ประเภท  (ต้องทำการแยกแปลง)</t>
  </si>
  <si>
    <t>ข้อมูลร้อยละการดำเนินการไม่สัมพันธ์กับอายุยางพารา</t>
  </si>
  <si>
    <t>ข้อมูลเนื้อที่จากการสำรวจการถือครองไม่สมบูรณ์ (ต้องทำการใส่จำนวน 1 ช่อง ตามประเภทการถือครอง)</t>
  </si>
  <si>
    <t xml:space="preserve">พบยางพารางในแปลงแต่ไม่มีการใส่ข้อมูลช่องอายุ และร้อยละการดำเนินการ </t>
  </si>
  <si>
    <t>คือ ชื่อจังหวัด ที่พื้นที่แปลงนั้นมีอยู่</t>
  </si>
  <si>
    <t>** หากแบ่งแปลงหลักเป็นแปลงย่อย ให้ลบแปลงหลักออกไป แต่จะต้องเอาเนื้อที่ของช่องที่ได้จากการดำเนินการสำรวจ มาใส่ในช่อง นอกแปลง ในแปลง ที่อยู่ในส่วนของแปลง มติ ครม. 30 มิ.ย. 41 ด้วย</t>
  </si>
  <si>
    <t>หากมีแปลงย่อย จะต้องลบแปลงหลัก หมายความว่าจะต้องไม่มีแปลงหลักหากแปลงหลักนั้น มีแปลงย่อยเกิดขึ้น</t>
  </si>
  <si>
    <t>ข้อมูลสมบูรณ์</t>
  </si>
  <si>
    <t>ช่องว่าง</t>
  </si>
  <si>
    <t>มีเป้าหมายพื้นที่ดำเนินการแต่ไม่มีข้อมูลในช่องความต้องการกำลังสนับสนุน (จำนวนนาย)</t>
  </si>
  <si>
    <t>พบยางพาราแต่ไม่มีข้อมูลในช่องความยากง่ายในการปฏิบัติ (การเข้าพื้นที่/มวลชน)</t>
  </si>
  <si>
    <t xml:space="preserve">พบยางพาราแต่ไม่มีข้อมูลในช่องการครอบครอง (นายทุน/ราษฎร) </t>
  </si>
  <si>
    <t>พื้นที่สวนยางพารา (ส่วนกลางกำหนด)</t>
  </si>
  <si>
    <t xml:space="preserve"> เป้าหมายพื้นที่ดำเนินการ (ส่วนกลางกำหนด)</t>
  </si>
  <si>
    <t>เตรียมการอุทยานแห่งชาติธารเสด็จ - เกาะพะงัน</t>
  </si>
  <si>
    <t>R91430001</t>
  </si>
  <si>
    <t>0001</t>
  </si>
  <si>
    <t>จ.สุราษฎร์ธานี</t>
  </si>
  <si>
    <t>04A</t>
  </si>
  <si>
    <t>R91430002</t>
  </si>
  <si>
    <t>R91430003</t>
  </si>
  <si>
    <t>R91430004</t>
  </si>
  <si>
    <t>R91430005</t>
  </si>
  <si>
    <t>R91430006</t>
  </si>
  <si>
    <t>R91430007</t>
  </si>
  <si>
    <t>R91430008</t>
  </si>
  <si>
    <t>ไม่พบยางพาราแต่มีข้อมูลพื้นที่เป้าหมายดำเนินการ</t>
  </si>
  <si>
    <t>กำหนดพื้นที่เป้าหมายดำเนินการในพื้นที่ที่มีเอกสารสิทธ์รวมถึงแปลง 30 มิ.ย. 41</t>
  </si>
  <si>
    <t>การสำรวจการดำเนินการสวนยางพารา ในพื้นที่ป่าอนุรักษ์</t>
  </si>
  <si>
    <t>การดำเนินการ</t>
  </si>
  <si>
    <t>ระดับความเดือดร้อน</t>
  </si>
  <si>
    <t>ปัญหาและอุปสรรคในการปฏิบัติงาน</t>
  </si>
  <si>
    <t>เจ้าของสวน / จ้างแรงงาน</t>
  </si>
  <si>
    <t>จำนวนแรงงานรวมเจ้าของ</t>
  </si>
  <si>
    <t>ในพื้นที่</t>
  </si>
  <si>
    <t>นอกพื้นที่</t>
  </si>
  <si>
    <r>
      <t xml:space="preserve">เนื้อที่จากการสำรวจถือครอง  </t>
    </r>
    <r>
      <rPr>
        <sz val="14"/>
        <color indexed="10"/>
        <rFont val="TH SarabunPSK"/>
        <family val="2"/>
      </rPr>
      <t>**** หากไม่มีให้ใส่เลขศูนย์ และไม่กรอกข้อมูลอื่นใด นอกเหนือจากที่กำหนด</t>
    </r>
  </si>
  <si>
    <r>
      <t>คือ ให้ใส่เนื้อที่ที่จะเข้าดำเนินการ ในแต่ละสัปดาห์</t>
    </r>
    <r>
      <rPr>
        <sz val="14"/>
        <color indexed="10"/>
        <rFont val="TH SarabunPSK"/>
        <family val="2"/>
      </rPr>
      <t xml:space="preserve"> **** ใส่ข้อมูลได้เฉพาะตัวเลขที่จะเข้าดำเนินการ กรุณาไม่ยุบรวมเซลล์หรือกรอกข้อความอื่นใด นอกเหนือจากที่กำหนด</t>
    </r>
  </si>
  <si>
    <t xml:space="preserve">sheet : การสำรวจผู้ดำเนินการ  *** เพิ่มเติม *** </t>
  </si>
  <si>
    <t>คือ ช่องที่ให้ระบุผู้ดำเนินการในพื้นที่สวนยางพารา ดังนี้</t>
  </si>
  <si>
    <t>1  : เจ้าของสวนและครอบครัวดำเนินการเอง ไม่มีการจ้างแรงงาน</t>
  </si>
  <si>
    <t>2  : จ้างแรงงานดำเนินงานเพื่อเก็บเกี่ยวผลผลิต เจ้าของสวนยางเป็นผู้ควบคุม</t>
  </si>
  <si>
    <t>3  : เจ้าของสวนดำเนินการเก็บเกี่ยวผลผลิตเอง และมีการจ้างแรงงานช่วยเหลือบางส่วน</t>
  </si>
  <si>
    <t>คือ ช่องที่ให้ระบุจำนวนแรงงานรวมเจ้าของ ที่มีภูมิลำเนาอยู่ในพื้นที่</t>
  </si>
  <si>
    <t>คือ ช่องที่ให้ระบุจำนวนแรงงานรวมเจ้าของ ที่มีภูมิลำเนาอยู่ต่างถิ่น</t>
  </si>
  <si>
    <t>1 : ไม่เดือดร้อนมากนัก เนื่องจากมีอาชีพอื่นรองรับ หรือมีพื้นที่เกษตรกรรมที่อื่น ๆ</t>
  </si>
  <si>
    <t>2 : เดือดร้อน เนื่องจากสวนยางในพื้นที่ป่าอนุรักษ์ เป็นแหล่งรายได้ ในการดำรงชีพ</t>
  </si>
  <si>
    <t>3 : เดือดร้อนมาก เนื่องจากสวนยางพาราในพื้นที่ป่าอนุรักษ์ เป็นรายได้หลักเพียงอย่างเดียวของครอบครัว</t>
  </si>
  <si>
    <t>คือ ช่องที่ให้ระบุปัญหาและอุปสรรคโดยสรุปที่เกิดขึ้นในการเข้าปฏิบัติการในพื้นที่</t>
  </si>
  <si>
    <t>คือ ช่องที่ให้ระบุระดับความเดือดร้อนภายหลังมีการตัดฟันสวนยางพาราในพื้นที่ป่าอนุรักษ์ แบ่งเป็นระดับ 1 - 3 โดยแยกระดับ ดังนี้</t>
  </si>
  <si>
    <t xml:space="preserve">หมายเหตุ </t>
  </si>
  <si>
    <t xml:space="preserve"> -</t>
  </si>
  <si>
    <t>ในช่องการสำรวจผู้ดำเนินการ</t>
  </si>
  <si>
    <t>1. รหัสแปลง R91430001 ไม่มีการเข้ามาดำเนินการของราษฎรในพื้นที่</t>
  </si>
  <si>
    <t>2. รหัสแปลง R91430003 ไม่มีการเข้ามาดำเนินการของราษฎรในพื้นที่</t>
  </si>
  <si>
    <t>3. รหัสแปลง R91430008 ไม่มีการเข้ามาดำเนินการของราษฎร์ในพื้นที่</t>
  </si>
  <si>
    <t>อยุ่ใน 30 มิ.ย.</t>
  </si>
</sst>
</file>

<file path=xl/styles.xml><?xml version="1.0" encoding="utf-8"?>
<styleSheet xmlns="http://schemas.openxmlformats.org/spreadsheetml/2006/main">
  <numFmts count="2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[$-107041E]d\ mmmm\ yyyy;@"/>
    <numFmt numFmtId="200" formatCode="_-* #,##0_-;\-* #,##0_-;_-* &quot;-&quot;??_-;_-@_-"/>
    <numFmt numFmtId="201" formatCode="0.000000000000"/>
    <numFmt numFmtId="202" formatCode="&quot;฿&quot;#,##0.00"/>
    <numFmt numFmtId="203" formatCode="#,##0.000"/>
  </numFmts>
  <fonts count="78">
    <font>
      <sz val="11"/>
      <color theme="1"/>
      <name val="Calibri"/>
      <family val="2"/>
    </font>
    <font>
      <sz val="11"/>
      <color indexed="8"/>
      <name val="Tahoma"/>
      <family val="2"/>
    </font>
    <font>
      <sz val="14"/>
      <color indexed="10"/>
      <name val="TH SarabunPSK"/>
      <family val="2"/>
    </font>
    <font>
      <sz val="12"/>
      <name val="TH SarabunPSK"/>
      <family val="2"/>
    </font>
    <font>
      <sz val="11"/>
      <color indexed="9"/>
      <name val="Tahoma"/>
      <family val="2"/>
    </font>
    <font>
      <sz val="16"/>
      <color indexed="8"/>
      <name val="TH SarabunPSK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color indexed="8"/>
      <name val="TH SarabunPSK"/>
      <family val="2"/>
    </font>
    <font>
      <b/>
      <sz val="18"/>
      <color indexed="8"/>
      <name val="TH SarabunPSK"/>
      <family val="2"/>
    </font>
    <font>
      <sz val="12"/>
      <color indexed="8"/>
      <name val="Tahoma"/>
      <family val="2"/>
    </font>
    <font>
      <sz val="11"/>
      <color indexed="8"/>
      <name val="TH SarabunPSK"/>
      <family val="2"/>
    </font>
    <font>
      <sz val="12"/>
      <color indexed="8"/>
      <name val="TH SarabunPSK"/>
      <family val="2"/>
    </font>
    <font>
      <b/>
      <sz val="10"/>
      <color indexed="8"/>
      <name val="TH SarabunPSK"/>
      <family val="2"/>
    </font>
    <font>
      <b/>
      <sz val="11"/>
      <color indexed="8"/>
      <name val="TH SarabunPSK"/>
      <family val="2"/>
    </font>
    <font>
      <sz val="14"/>
      <color indexed="8"/>
      <name val="TH SarabunPSK"/>
      <family val="2"/>
    </font>
    <font>
      <b/>
      <i/>
      <u val="double"/>
      <sz val="14"/>
      <color indexed="8"/>
      <name val="TH SarabunPSK"/>
      <family val="2"/>
    </font>
    <font>
      <b/>
      <sz val="14"/>
      <color indexed="10"/>
      <name val="TH SarabunPSK"/>
      <family val="2"/>
    </font>
    <font>
      <b/>
      <sz val="14"/>
      <color indexed="8"/>
      <name val="TH SarabunPSK"/>
      <family val="2"/>
    </font>
    <font>
      <b/>
      <sz val="12"/>
      <color indexed="8"/>
      <name val="TH SarabunPSK"/>
      <family val="2"/>
    </font>
    <font>
      <sz val="14"/>
      <color indexed="8"/>
      <name val="Tahoma"/>
      <family val="2"/>
    </font>
    <font>
      <b/>
      <sz val="14"/>
      <color indexed="8"/>
      <name val="Tahoma"/>
      <family val="2"/>
    </font>
    <font>
      <b/>
      <sz val="22"/>
      <color indexed="8"/>
      <name val="TH SarabunPSK"/>
      <family val="2"/>
    </font>
    <font>
      <sz val="16"/>
      <color indexed="8"/>
      <name val="Angsana New"/>
      <family val="1"/>
    </font>
    <font>
      <b/>
      <sz val="10"/>
      <color indexed="8"/>
      <name val="Angsana New"/>
      <family val="1"/>
    </font>
    <font>
      <sz val="10"/>
      <color indexed="8"/>
      <name val="Angsana New"/>
      <family val="1"/>
    </font>
    <font>
      <b/>
      <sz val="16"/>
      <color indexed="8"/>
      <name val="Angsana New"/>
      <family val="1"/>
    </font>
    <font>
      <sz val="11"/>
      <color theme="0"/>
      <name val="Calibri"/>
      <family val="2"/>
    </font>
    <font>
      <sz val="16"/>
      <color theme="1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theme="1"/>
      <name val="TH SarabunPSK"/>
      <family val="2"/>
    </font>
    <font>
      <b/>
      <sz val="18"/>
      <color theme="1"/>
      <name val="TH SarabunPSK"/>
      <family val="2"/>
    </font>
    <font>
      <sz val="12"/>
      <color theme="1"/>
      <name val="Calibri"/>
      <family val="2"/>
    </font>
    <font>
      <sz val="11"/>
      <color theme="1"/>
      <name val="TH SarabunPSK"/>
      <family val="2"/>
    </font>
    <font>
      <sz val="12"/>
      <color theme="1"/>
      <name val="TH SarabunPSK"/>
      <family val="2"/>
    </font>
    <font>
      <b/>
      <sz val="10"/>
      <color theme="1"/>
      <name val="TH SarabunPSK"/>
      <family val="2"/>
    </font>
    <font>
      <b/>
      <sz val="11"/>
      <color theme="1"/>
      <name val="TH SarabunPSK"/>
      <family val="2"/>
    </font>
    <font>
      <sz val="14"/>
      <color theme="1"/>
      <name val="TH SarabunPSK"/>
      <family val="2"/>
    </font>
    <font>
      <b/>
      <i/>
      <u val="double"/>
      <sz val="14"/>
      <color theme="1"/>
      <name val="TH SarabunPSK"/>
      <family val="2"/>
    </font>
    <font>
      <b/>
      <sz val="14"/>
      <color rgb="FFFF0000"/>
      <name val="TH SarabunPSK"/>
      <family val="2"/>
    </font>
    <font>
      <sz val="14"/>
      <color rgb="FFFF0000"/>
      <name val="TH SarabunPSK"/>
      <family val="2"/>
    </font>
    <font>
      <b/>
      <sz val="14"/>
      <color theme="1"/>
      <name val="TH SarabunPSK"/>
      <family val="2"/>
    </font>
    <font>
      <b/>
      <sz val="12"/>
      <color theme="1"/>
      <name val="TH SarabunPSK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22"/>
      <color theme="1"/>
      <name val="TH SarabunPSK"/>
      <family val="2"/>
    </font>
    <font>
      <sz val="14"/>
      <color rgb="FF000000"/>
      <name val="TH SarabunPSK"/>
      <family val="2"/>
    </font>
    <font>
      <sz val="16"/>
      <color theme="1"/>
      <name val="Angsana New"/>
      <family val="1"/>
    </font>
    <font>
      <b/>
      <sz val="10"/>
      <color theme="1"/>
      <name val="Angsana New"/>
      <family val="1"/>
    </font>
    <font>
      <sz val="10"/>
      <color theme="1"/>
      <name val="Angsana New"/>
      <family val="1"/>
    </font>
    <font>
      <b/>
      <sz val="16"/>
      <color theme="1"/>
      <name val="Angsana New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66CCFF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>
      <alignment/>
      <protection/>
    </xf>
    <xf numFmtId="9" fontId="0" fillId="0" borderId="0" applyFont="0" applyFill="0" applyBorder="0" applyAlignment="0" applyProtection="0"/>
    <xf numFmtId="0" fontId="42" fillId="20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1" borderId="2" applyNumberFormat="0" applyAlignment="0" applyProtection="0"/>
    <xf numFmtId="0" fontId="47" fillId="0" borderId="3" applyNumberFormat="0" applyFill="0" applyAlignment="0" applyProtection="0"/>
    <xf numFmtId="0" fontId="48" fillId="22" borderId="0" applyNumberFormat="0" applyBorder="0" applyAlignment="0" applyProtection="0"/>
    <xf numFmtId="0" fontId="49" fillId="23" borderId="1" applyNumberFormat="0" applyAlignment="0" applyProtection="0"/>
    <xf numFmtId="0" fontId="50" fillId="24" borderId="0" applyNumberFormat="0" applyBorder="0" applyAlignment="0" applyProtection="0"/>
    <xf numFmtId="0" fontId="51" fillId="0" borderId="4" applyNumberFormat="0" applyFill="0" applyAlignment="0" applyProtection="0"/>
    <xf numFmtId="0" fontId="52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53" fillId="20" borderId="5" applyNumberFormat="0" applyAlignment="0" applyProtection="0"/>
    <xf numFmtId="0" fontId="0" fillId="32" borderId="6" applyNumberFormat="0" applyFont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223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57" fillId="0" borderId="0" xfId="0" applyFont="1" applyFill="1" applyAlignment="1">
      <alignment/>
    </xf>
    <xf numFmtId="0" fontId="58" fillId="0" borderId="0" xfId="0" applyFont="1" applyFill="1" applyAlignment="1">
      <alignment/>
    </xf>
    <xf numFmtId="0" fontId="59" fillId="0" borderId="0" xfId="0" applyFont="1" applyAlignment="1">
      <alignment/>
    </xf>
    <xf numFmtId="43" fontId="57" fillId="0" borderId="0" xfId="33" applyFont="1" applyFill="1" applyAlignment="1">
      <alignment/>
    </xf>
    <xf numFmtId="0" fontId="0" fillId="0" borderId="0" xfId="0" applyAlignment="1">
      <alignment horizontal="center"/>
    </xf>
    <xf numFmtId="43" fontId="41" fillId="0" borderId="0" xfId="33" applyFont="1" applyFill="1" applyAlignment="1">
      <alignment/>
    </xf>
    <xf numFmtId="43" fontId="60" fillId="0" borderId="0" xfId="33" applyFont="1" applyAlignment="1">
      <alignment/>
    </xf>
    <xf numFmtId="43" fontId="0" fillId="0" borderId="0" xfId="33" applyFont="1" applyAlignment="1">
      <alignment/>
    </xf>
    <xf numFmtId="0" fontId="61" fillId="0" borderId="0" xfId="0" applyFont="1" applyAlignment="1">
      <alignment/>
    </xf>
    <xf numFmtId="0" fontId="60" fillId="0" borderId="0" xfId="0" applyFont="1" applyAlignment="1">
      <alignment/>
    </xf>
    <xf numFmtId="0" fontId="62" fillId="19" borderId="10" xfId="0" applyFont="1" applyFill="1" applyBorder="1" applyAlignment="1">
      <alignment horizontal="center"/>
    </xf>
    <xf numFmtId="0" fontId="60" fillId="0" borderId="0" xfId="0" applyFont="1" applyAlignment="1">
      <alignment horizontal="center"/>
    </xf>
    <xf numFmtId="0" fontId="60" fillId="0" borderId="10" xfId="0" applyFont="1" applyBorder="1" applyAlignment="1">
      <alignment/>
    </xf>
    <xf numFmtId="43" fontId="63" fillId="19" borderId="10" xfId="33" applyFont="1" applyFill="1" applyBorder="1" applyAlignment="1">
      <alignment horizontal="center"/>
    </xf>
    <xf numFmtId="43" fontId="63" fillId="10" borderId="10" xfId="33" applyFont="1" applyFill="1" applyBorder="1" applyAlignment="1">
      <alignment horizontal="center"/>
    </xf>
    <xf numFmtId="43" fontId="63" fillId="10" borderId="10" xfId="0" applyNumberFormat="1" applyFont="1" applyFill="1" applyBorder="1" applyAlignment="1">
      <alignment/>
    </xf>
    <xf numFmtId="43" fontId="63" fillId="19" borderId="10" xfId="0" applyNumberFormat="1" applyFont="1" applyFill="1" applyBorder="1" applyAlignment="1">
      <alignment/>
    </xf>
    <xf numFmtId="43" fontId="63" fillId="10" borderId="10" xfId="33" applyFont="1" applyFill="1" applyBorder="1" applyAlignment="1">
      <alignment/>
    </xf>
    <xf numFmtId="0" fontId="64" fillId="0" borderId="0" xfId="0" applyFont="1" applyBorder="1" applyAlignment="1">
      <alignment horizontal="center"/>
    </xf>
    <xf numFmtId="2" fontId="64" fillId="0" borderId="0" xfId="33" applyNumberFormat="1" applyFont="1" applyBorder="1" applyAlignment="1">
      <alignment horizontal="center"/>
    </xf>
    <xf numFmtId="0" fontId="62" fillId="3" borderId="10" xfId="0" applyFont="1" applyFill="1" applyBorder="1" applyAlignment="1">
      <alignment horizontal="center"/>
    </xf>
    <xf numFmtId="0" fontId="62" fillId="6" borderId="10" xfId="0" applyFont="1" applyFill="1" applyBorder="1" applyAlignment="1">
      <alignment horizontal="center"/>
    </xf>
    <xf numFmtId="0" fontId="62" fillId="33" borderId="10" xfId="0" applyFont="1" applyFill="1" applyBorder="1" applyAlignment="1">
      <alignment horizontal="center"/>
    </xf>
    <xf numFmtId="1" fontId="61" fillId="0" borderId="10" xfId="0" applyNumberFormat="1" applyFont="1" applyFill="1" applyBorder="1" applyAlignment="1">
      <alignment horizontal="center"/>
    </xf>
    <xf numFmtId="0" fontId="60" fillId="0" borderId="0" xfId="0" applyFont="1" applyBorder="1" applyAlignment="1">
      <alignment/>
    </xf>
    <xf numFmtId="0" fontId="64" fillId="0" borderId="0" xfId="0" applyFont="1" applyFill="1" applyBorder="1" applyAlignment="1" quotePrefix="1">
      <alignment horizontal="center"/>
    </xf>
    <xf numFmtId="0" fontId="60" fillId="0" borderId="0" xfId="0" applyFont="1" applyFill="1" applyAlignment="1">
      <alignment/>
    </xf>
    <xf numFmtId="43" fontId="63" fillId="10" borderId="11" xfId="0" applyNumberFormat="1" applyFont="1" applyFill="1" applyBorder="1" applyAlignment="1">
      <alignment/>
    </xf>
    <xf numFmtId="43" fontId="63" fillId="19" borderId="11" xfId="0" applyNumberFormat="1" applyFont="1" applyFill="1" applyBorder="1" applyAlignment="1">
      <alignment/>
    </xf>
    <xf numFmtId="0" fontId="64" fillId="0" borderId="0" xfId="0" applyFont="1" applyAlignment="1">
      <alignment horizontal="center"/>
    </xf>
    <xf numFmtId="0" fontId="65" fillId="0" borderId="0" xfId="0" applyFont="1" applyBorder="1" applyAlignment="1">
      <alignment vertical="center"/>
    </xf>
    <xf numFmtId="0" fontId="64" fillId="0" borderId="0" xfId="0" applyFont="1" applyAlignment="1">
      <alignment/>
    </xf>
    <xf numFmtId="0" fontId="64" fillId="0" borderId="0" xfId="0" applyFont="1" applyAlignment="1">
      <alignment horizontal="center" vertical="center"/>
    </xf>
    <xf numFmtId="0" fontId="64" fillId="0" borderId="0" xfId="0" applyFont="1" applyAlignment="1">
      <alignment vertical="center" wrapText="1"/>
    </xf>
    <xf numFmtId="0" fontId="64" fillId="0" borderId="0" xfId="0" applyFont="1" applyAlignment="1">
      <alignment vertical="center"/>
    </xf>
    <xf numFmtId="0" fontId="64" fillId="0" borderId="0" xfId="0" applyFont="1" applyAlignment="1">
      <alignment horizontal="left" vertical="center" wrapText="1"/>
    </xf>
    <xf numFmtId="0" fontId="64" fillId="0" borderId="0" xfId="0" applyFont="1" applyAlignment="1">
      <alignment horizontal="left" vertical="center" indent="3"/>
    </xf>
    <xf numFmtId="0" fontId="64" fillId="0" borderId="0" xfId="0" applyFont="1" applyAlignment="1">
      <alignment horizontal="left" vertical="center" indent="1"/>
    </xf>
    <xf numFmtId="0" fontId="64" fillId="0" borderId="0" xfId="0" applyFont="1" applyAlignment="1">
      <alignment horizontal="left" indent="3"/>
    </xf>
    <xf numFmtId="49" fontId="64" fillId="0" borderId="0" xfId="0" applyNumberFormat="1" applyFont="1" applyAlignment="1">
      <alignment/>
    </xf>
    <xf numFmtId="0" fontId="64" fillId="0" borderId="0" xfId="0" applyFont="1" applyAlignment="1">
      <alignment horizontal="left" indent="2"/>
    </xf>
    <xf numFmtId="0" fontId="66" fillId="0" borderId="0" xfId="0" applyFont="1" applyAlignment="1">
      <alignment/>
    </xf>
    <xf numFmtId="0" fontId="67" fillId="0" borderId="0" xfId="0" applyFont="1" applyAlignment="1">
      <alignment horizontal="center"/>
    </xf>
    <xf numFmtId="43" fontId="64" fillId="0" borderId="0" xfId="0" applyNumberFormat="1" applyFont="1" applyFill="1" applyAlignment="1">
      <alignment horizontal="left"/>
    </xf>
    <xf numFmtId="43" fontId="68" fillId="0" borderId="0" xfId="0" applyNumberFormat="1" applyFont="1" applyFill="1" applyAlignment="1">
      <alignment horizontal="left"/>
    </xf>
    <xf numFmtId="0" fontId="64" fillId="0" borderId="0" xfId="0" applyFont="1" applyFill="1" applyBorder="1" applyAlignment="1">
      <alignment horizontal="center"/>
    </xf>
    <xf numFmtId="43" fontId="64" fillId="0" borderId="0" xfId="0" applyNumberFormat="1" applyFont="1" applyFill="1" applyAlignment="1">
      <alignment/>
    </xf>
    <xf numFmtId="49" fontId="64" fillId="0" borderId="0" xfId="0" applyNumberFormat="1" applyFont="1" applyFill="1" applyBorder="1" applyAlignment="1">
      <alignment horizontal="center"/>
    </xf>
    <xf numFmtId="0" fontId="68" fillId="0" borderId="0" xfId="0" applyFont="1" applyAlignment="1">
      <alignment/>
    </xf>
    <xf numFmtId="0" fontId="64" fillId="0" borderId="10" xfId="0" applyFont="1" applyBorder="1" applyAlignment="1" quotePrefix="1">
      <alignment horizontal="center"/>
    </xf>
    <xf numFmtId="43" fontId="69" fillId="0" borderId="12" xfId="33" applyFont="1" applyBorder="1" applyAlignment="1">
      <alignment/>
    </xf>
    <xf numFmtId="0" fontId="57" fillId="0" borderId="0" xfId="0" applyFont="1" applyFill="1" applyAlignment="1">
      <alignment vertical="center"/>
    </xf>
    <xf numFmtId="0" fontId="57" fillId="0" borderId="0" xfId="0" applyFont="1" applyFill="1" applyAlignment="1">
      <alignment horizontal="right" vertical="center" indent="1"/>
    </xf>
    <xf numFmtId="0" fontId="70" fillId="0" borderId="0" xfId="0" applyFont="1" applyAlignment="1">
      <alignment horizontal="right"/>
    </xf>
    <xf numFmtId="1" fontId="70" fillId="0" borderId="0" xfId="0" applyNumberFormat="1" applyFont="1" applyAlignment="1">
      <alignment horizontal="right"/>
    </xf>
    <xf numFmtId="0" fontId="57" fillId="0" borderId="0" xfId="0" applyFont="1" applyFill="1" applyAlignment="1">
      <alignment horizontal="right"/>
    </xf>
    <xf numFmtId="0" fontId="71" fillId="0" borderId="0" xfId="0" applyFont="1" applyAlignment="1">
      <alignment horizontal="right"/>
    </xf>
    <xf numFmtId="1" fontId="58" fillId="0" borderId="0" xfId="0" applyNumberFormat="1" applyFont="1" applyFill="1" applyAlignment="1">
      <alignment horizontal="right"/>
    </xf>
    <xf numFmtId="0" fontId="59" fillId="0" borderId="0" xfId="0" applyFont="1" applyAlignment="1">
      <alignment horizontal="right"/>
    </xf>
    <xf numFmtId="0" fontId="51" fillId="0" borderId="0" xfId="0" applyFont="1" applyAlignment="1">
      <alignment horizontal="right"/>
    </xf>
    <xf numFmtId="0" fontId="0" fillId="0" borderId="0" xfId="0" applyAlignment="1">
      <alignment horizontal="right"/>
    </xf>
    <xf numFmtId="43" fontId="57" fillId="0" borderId="0" xfId="33" applyFont="1" applyFill="1" applyBorder="1" applyAlignment="1">
      <alignment/>
    </xf>
    <xf numFmtId="0" fontId="61" fillId="0" borderId="10" xfId="0" applyFont="1" applyFill="1" applyBorder="1" applyAlignment="1">
      <alignment horizontal="center"/>
    </xf>
    <xf numFmtId="0" fontId="61" fillId="0" borderId="10" xfId="0" applyFont="1" applyFill="1" applyBorder="1" applyAlignment="1">
      <alignment horizontal="left"/>
    </xf>
    <xf numFmtId="2" fontId="61" fillId="0" borderId="10" xfId="0" applyNumberFormat="1" applyFont="1" applyFill="1" applyBorder="1" applyAlignment="1">
      <alignment horizontal="right"/>
    </xf>
    <xf numFmtId="1" fontId="61" fillId="0" borderId="10" xfId="0" applyNumberFormat="1" applyFont="1" applyFill="1" applyBorder="1" applyAlignment="1">
      <alignment horizontal="right"/>
    </xf>
    <xf numFmtId="2" fontId="61" fillId="0" borderId="10" xfId="0" applyNumberFormat="1" applyFont="1" applyFill="1" applyBorder="1" applyAlignment="1">
      <alignment/>
    </xf>
    <xf numFmtId="0" fontId="61" fillId="0" borderId="10" xfId="0" applyFont="1" applyFill="1" applyBorder="1" applyAlignment="1">
      <alignment/>
    </xf>
    <xf numFmtId="0" fontId="63" fillId="12" borderId="10" xfId="0" applyFont="1" applyFill="1" applyBorder="1" applyAlignment="1">
      <alignment horizontal="center"/>
    </xf>
    <xf numFmtId="0" fontId="63" fillId="3" borderId="10" xfId="0" applyFont="1" applyFill="1" applyBorder="1" applyAlignment="1">
      <alignment horizontal="center"/>
    </xf>
    <xf numFmtId="0" fontId="63" fillId="6" borderId="10" xfId="0" applyFont="1" applyFill="1" applyBorder="1" applyAlignment="1">
      <alignment horizontal="center"/>
    </xf>
    <xf numFmtId="0" fontId="63" fillId="33" borderId="10" xfId="0" applyFont="1" applyFill="1" applyBorder="1" applyAlignment="1">
      <alignment horizontal="center"/>
    </xf>
    <xf numFmtId="0" fontId="63" fillId="5" borderId="10" xfId="0" applyFont="1" applyFill="1" applyBorder="1" applyAlignment="1">
      <alignment horizontal="center"/>
    </xf>
    <xf numFmtId="0" fontId="63" fillId="7" borderId="10" xfId="0" applyFont="1" applyFill="1" applyBorder="1" applyAlignment="1">
      <alignment horizontal="center"/>
    </xf>
    <xf numFmtId="0" fontId="63" fillId="2" borderId="10" xfId="0" applyFont="1" applyFill="1" applyBorder="1" applyAlignment="1">
      <alignment horizontal="center"/>
    </xf>
    <xf numFmtId="0" fontId="72" fillId="0" borderId="0" xfId="0" applyFont="1" applyAlignment="1">
      <alignment horizontal="center"/>
    </xf>
    <xf numFmtId="0" fontId="58" fillId="0" borderId="0" xfId="0" applyFont="1" applyFill="1" applyAlignment="1">
      <alignment horizontal="right"/>
    </xf>
    <xf numFmtId="0" fontId="73" fillId="0" borderId="0" xfId="0" applyFont="1" applyAlignment="1">
      <alignment horizontal="center" vertical="center"/>
    </xf>
    <xf numFmtId="0" fontId="73" fillId="0" borderId="0" xfId="0" applyFont="1" applyAlignment="1">
      <alignment vertical="center"/>
    </xf>
    <xf numFmtId="0" fontId="57" fillId="0" borderId="0" xfId="0" applyFont="1" applyFill="1" applyBorder="1" applyAlignment="1">
      <alignment/>
    </xf>
    <xf numFmtId="0" fontId="58" fillId="0" borderId="0" xfId="0" applyFont="1" applyFill="1" applyBorder="1" applyAlignment="1">
      <alignment/>
    </xf>
    <xf numFmtId="0" fontId="68" fillId="0" borderId="0" xfId="0" applyFont="1" applyFill="1" applyAlignment="1">
      <alignment horizontal="right"/>
    </xf>
    <xf numFmtId="0" fontId="68" fillId="0" borderId="0" xfId="0" applyFont="1" applyFill="1" applyBorder="1" applyAlignment="1">
      <alignment horizontal="center"/>
    </xf>
    <xf numFmtId="43" fontId="57" fillId="0" borderId="0" xfId="33" applyFont="1" applyFill="1" applyBorder="1" applyAlignment="1">
      <alignment vertical="center"/>
    </xf>
    <xf numFmtId="0" fontId="57" fillId="0" borderId="0" xfId="0" applyFont="1" applyBorder="1" applyAlignment="1">
      <alignment/>
    </xf>
    <xf numFmtId="43" fontId="68" fillId="0" borderId="0" xfId="33" applyNumberFormat="1" applyFont="1" applyFill="1" applyBorder="1" applyAlignment="1">
      <alignment/>
    </xf>
    <xf numFmtId="0" fontId="68" fillId="0" borderId="0" xfId="0" applyFont="1" applyBorder="1" applyAlignment="1">
      <alignment/>
    </xf>
    <xf numFmtId="43" fontId="57" fillId="0" borderId="0" xfId="33" applyNumberFormat="1" applyFont="1" applyFill="1" applyBorder="1" applyAlignment="1">
      <alignment/>
    </xf>
    <xf numFmtId="43" fontId="60" fillId="0" borderId="0" xfId="33" applyFont="1" applyFill="1" applyAlignment="1">
      <alignment/>
    </xf>
    <xf numFmtId="43" fontId="69" fillId="0" borderId="0" xfId="33" applyFont="1" applyBorder="1" applyAlignment="1">
      <alignment horizontal="center"/>
    </xf>
    <xf numFmtId="43" fontId="69" fillId="0" borderId="0" xfId="33" applyFont="1" applyBorder="1" applyAlignment="1">
      <alignment/>
    </xf>
    <xf numFmtId="0" fontId="63" fillId="4" borderId="10" xfId="0" applyFont="1" applyFill="1" applyBorder="1" applyAlignment="1">
      <alignment horizontal="center" vertical="center" wrapText="1"/>
    </xf>
    <xf numFmtId="0" fontId="63" fillId="4" borderId="10" xfId="0" applyFont="1" applyFill="1" applyBorder="1" applyAlignment="1">
      <alignment horizontal="center" vertical="center"/>
    </xf>
    <xf numFmtId="0" fontId="64" fillId="34" borderId="13" xfId="0" applyFont="1" applyFill="1" applyBorder="1" applyAlignment="1">
      <alignment/>
    </xf>
    <xf numFmtId="0" fontId="64" fillId="34" borderId="14" xfId="0" applyFont="1" applyFill="1" applyBorder="1" applyAlignment="1">
      <alignment/>
    </xf>
    <xf numFmtId="0" fontId="68" fillId="34" borderId="15" xfId="0" applyFont="1" applyFill="1" applyBorder="1" applyAlignment="1">
      <alignment horizontal="center"/>
    </xf>
    <xf numFmtId="0" fontId="64" fillId="34" borderId="0" xfId="0" applyFont="1" applyFill="1" applyBorder="1" applyAlignment="1">
      <alignment horizontal="left"/>
    </xf>
    <xf numFmtId="0" fontId="64" fillId="34" borderId="0" xfId="0" applyFont="1" applyFill="1" applyBorder="1" applyAlignment="1">
      <alignment/>
    </xf>
    <xf numFmtId="0" fontId="64" fillId="34" borderId="0" xfId="0" applyFont="1" applyFill="1" applyBorder="1" applyAlignment="1">
      <alignment/>
    </xf>
    <xf numFmtId="0" fontId="64" fillId="34" borderId="16" xfId="0" applyFont="1" applyFill="1" applyBorder="1" applyAlignment="1">
      <alignment/>
    </xf>
    <xf numFmtId="0" fontId="64" fillId="34" borderId="15" xfId="0" applyFont="1" applyFill="1" applyBorder="1" applyAlignment="1">
      <alignment/>
    </xf>
    <xf numFmtId="0" fontId="64" fillId="34" borderId="0" xfId="0" applyFont="1" applyFill="1" applyBorder="1" applyAlignment="1">
      <alignment horizontal="left" indent="2"/>
    </xf>
    <xf numFmtId="0" fontId="64" fillId="34" borderId="0" xfId="0" applyFont="1" applyFill="1" applyBorder="1" applyAlignment="1">
      <alignment horizontal="right"/>
    </xf>
    <xf numFmtId="20" fontId="64" fillId="34" borderId="0" xfId="0" applyNumberFormat="1" applyFont="1" applyFill="1" applyBorder="1" applyAlignment="1">
      <alignment horizontal="left" indent="2"/>
    </xf>
    <xf numFmtId="0" fontId="64" fillId="34" borderId="17" xfId="0" applyFont="1" applyFill="1" applyBorder="1" applyAlignment="1">
      <alignment/>
    </xf>
    <xf numFmtId="0" fontId="64" fillId="34" borderId="18" xfId="0" applyFont="1" applyFill="1" applyBorder="1" applyAlignment="1">
      <alignment/>
    </xf>
    <xf numFmtId="0" fontId="64" fillId="34" borderId="18" xfId="0" applyFont="1" applyFill="1" applyBorder="1" applyAlignment="1">
      <alignment/>
    </xf>
    <xf numFmtId="0" fontId="64" fillId="34" borderId="19" xfId="0" applyFont="1" applyFill="1" applyBorder="1" applyAlignment="1">
      <alignment/>
    </xf>
    <xf numFmtId="49" fontId="61" fillId="0" borderId="10" xfId="0" applyNumberFormat="1" applyFont="1" applyFill="1" applyBorder="1" applyAlignment="1">
      <alignment horizontal="center"/>
    </xf>
    <xf numFmtId="49" fontId="61" fillId="0" borderId="10" xfId="0" applyNumberFormat="1" applyFont="1" applyFill="1" applyBorder="1" applyAlignment="1" applyProtection="1">
      <alignment horizontal="center"/>
      <protection locked="0"/>
    </xf>
    <xf numFmtId="43" fontId="61" fillId="0" borderId="10" xfId="33" applyFont="1" applyFill="1" applyBorder="1" applyAlignment="1">
      <alignment horizontal="right"/>
    </xf>
    <xf numFmtId="4" fontId="61" fillId="0" borderId="10" xfId="0" applyNumberFormat="1" applyFont="1" applyFill="1" applyBorder="1" applyAlignment="1">
      <alignment horizontal="right"/>
    </xf>
    <xf numFmtId="2" fontId="61" fillId="0" borderId="10" xfId="33" applyNumberFormat="1" applyFont="1" applyFill="1" applyBorder="1" applyAlignment="1">
      <alignment horizontal="center"/>
    </xf>
    <xf numFmtId="200" fontId="61" fillId="0" borderId="10" xfId="33" applyNumberFormat="1" applyFont="1" applyFill="1" applyBorder="1" applyAlignment="1">
      <alignment horizontal="right"/>
    </xf>
    <xf numFmtId="43" fontId="3" fillId="0" borderId="10" xfId="33" applyFont="1" applyFill="1" applyBorder="1" applyAlignment="1">
      <alignment horizontal="right" vertical="center"/>
    </xf>
    <xf numFmtId="2" fontId="3" fillId="0" borderId="10" xfId="33" applyNumberFormat="1" applyFont="1" applyFill="1" applyBorder="1" applyAlignment="1">
      <alignment vertical="center"/>
    </xf>
    <xf numFmtId="0" fontId="60" fillId="0" borderId="10" xfId="0" applyFont="1" applyBorder="1" applyAlignment="1">
      <alignment horizontal="center"/>
    </xf>
    <xf numFmtId="0" fontId="60" fillId="0" borderId="0" xfId="0" applyFont="1" applyAlignment="1">
      <alignment horizontal="left"/>
    </xf>
    <xf numFmtId="0" fontId="58" fillId="0" borderId="0" xfId="0" applyFont="1" applyFill="1" applyAlignment="1">
      <alignment horizontal="center" vertical="center"/>
    </xf>
    <xf numFmtId="0" fontId="57" fillId="0" borderId="0" xfId="0" applyFont="1" applyFill="1" applyAlignment="1">
      <alignment horizontal="center" vertical="center"/>
    </xf>
    <xf numFmtId="0" fontId="58" fillId="0" borderId="0" xfId="0" applyFont="1" applyFill="1" applyAlignment="1">
      <alignment horizontal="right"/>
    </xf>
    <xf numFmtId="0" fontId="57" fillId="0" borderId="0" xfId="0" applyFont="1" applyAlignment="1">
      <alignment horizontal="left" indent="1"/>
    </xf>
    <xf numFmtId="43" fontId="57" fillId="0" borderId="0" xfId="33" applyNumberFormat="1" applyFont="1" applyFill="1" applyAlignment="1">
      <alignment horizontal="left" indent="2"/>
    </xf>
    <xf numFmtId="0" fontId="74" fillId="0" borderId="0" xfId="0" applyFont="1" applyAlignment="1">
      <alignment horizontal="center"/>
    </xf>
    <xf numFmtId="1" fontId="74" fillId="0" borderId="0" xfId="0" applyNumberFormat="1" applyFont="1" applyFill="1" applyAlignment="1">
      <alignment horizontal="center"/>
    </xf>
    <xf numFmtId="0" fontId="75" fillId="0" borderId="0" xfId="0" applyFont="1" applyFill="1" applyAlignment="1">
      <alignment horizontal="right"/>
    </xf>
    <xf numFmtId="0" fontId="76" fillId="0" borderId="0" xfId="0" applyFont="1" applyAlignment="1">
      <alignment horizontal="right"/>
    </xf>
    <xf numFmtId="203" fontId="68" fillId="0" borderId="0" xfId="0" applyNumberFormat="1" applyFont="1" applyFill="1" applyAlignment="1">
      <alignment horizontal="right" vertical="center" indent="1"/>
    </xf>
    <xf numFmtId="0" fontId="64" fillId="34" borderId="20" xfId="0" applyFont="1" applyFill="1" applyBorder="1" applyAlignment="1">
      <alignment horizontal="left"/>
    </xf>
    <xf numFmtId="0" fontId="64" fillId="34" borderId="13" xfId="0" applyFont="1" applyFill="1" applyBorder="1" applyAlignment="1">
      <alignment horizontal="left"/>
    </xf>
    <xf numFmtId="0" fontId="64" fillId="34" borderId="15" xfId="0" applyFont="1" applyFill="1" applyBorder="1" applyAlignment="1">
      <alignment horizontal="left"/>
    </xf>
    <xf numFmtId="0" fontId="64" fillId="34" borderId="0" xfId="0" applyFont="1" applyFill="1" applyBorder="1" applyAlignment="1">
      <alignment horizontal="left"/>
    </xf>
    <xf numFmtId="0" fontId="63" fillId="6" borderId="10" xfId="0" applyFont="1" applyFill="1" applyBorder="1" applyAlignment="1">
      <alignment horizontal="center"/>
    </xf>
    <xf numFmtId="199" fontId="63" fillId="2" borderId="21" xfId="0" applyNumberFormat="1" applyFont="1" applyFill="1" applyBorder="1" applyAlignment="1">
      <alignment horizontal="center" vertical="center" wrapText="1"/>
    </xf>
    <xf numFmtId="199" fontId="63" fillId="2" borderId="11" xfId="0" applyNumberFormat="1" applyFont="1" applyFill="1" applyBorder="1" applyAlignment="1">
      <alignment horizontal="center" vertical="center" wrapText="1"/>
    </xf>
    <xf numFmtId="199" fontId="63" fillId="2" borderId="22" xfId="0" applyNumberFormat="1" applyFont="1" applyFill="1" applyBorder="1" applyAlignment="1">
      <alignment horizontal="center" vertical="center" wrapText="1"/>
    </xf>
    <xf numFmtId="0" fontId="63" fillId="10" borderId="10" xfId="0" applyFont="1" applyFill="1" applyBorder="1" applyAlignment="1">
      <alignment horizontal="center" vertical="center" wrapText="1"/>
    </xf>
    <xf numFmtId="0" fontId="63" fillId="13" borderId="10" xfId="0" applyFont="1" applyFill="1" applyBorder="1" applyAlignment="1">
      <alignment horizontal="center" vertical="center"/>
    </xf>
    <xf numFmtId="43" fontId="63" fillId="19" borderId="21" xfId="33" applyFont="1" applyFill="1" applyBorder="1" applyAlignment="1">
      <alignment horizontal="center" vertical="center" wrapText="1"/>
    </xf>
    <xf numFmtId="43" fontId="63" fillId="19" borderId="11" xfId="33" applyFont="1" applyFill="1" applyBorder="1" applyAlignment="1">
      <alignment horizontal="center" vertical="center" wrapText="1"/>
    </xf>
    <xf numFmtId="43" fontId="63" fillId="19" borderId="22" xfId="33" applyFont="1" applyFill="1" applyBorder="1" applyAlignment="1">
      <alignment horizontal="center" vertical="center" wrapText="1"/>
    </xf>
    <xf numFmtId="0" fontId="63" fillId="2" borderId="10" xfId="0" applyFont="1" applyFill="1" applyBorder="1" applyAlignment="1">
      <alignment horizontal="center"/>
    </xf>
    <xf numFmtId="0" fontId="63" fillId="33" borderId="10" xfId="0" applyFont="1" applyFill="1" applyBorder="1" applyAlignment="1">
      <alignment horizontal="center"/>
    </xf>
    <xf numFmtId="43" fontId="57" fillId="0" borderId="0" xfId="33" applyFont="1" applyFill="1" applyAlignment="1">
      <alignment horizontal="left" vertical="center"/>
    </xf>
    <xf numFmtId="49" fontId="63" fillId="10" borderId="21" xfId="33" applyNumberFormat="1" applyFont="1" applyFill="1" applyBorder="1" applyAlignment="1">
      <alignment horizontal="center" vertical="center"/>
    </xf>
    <xf numFmtId="49" fontId="63" fillId="10" borderId="22" xfId="33" applyNumberFormat="1" applyFont="1" applyFill="1" applyBorder="1" applyAlignment="1">
      <alignment horizontal="center" vertical="center"/>
    </xf>
    <xf numFmtId="43" fontId="63" fillId="3" borderId="10" xfId="33" applyFont="1" applyFill="1" applyBorder="1" applyAlignment="1">
      <alignment horizontal="center" vertical="center" wrapText="1"/>
    </xf>
    <xf numFmtId="43" fontId="63" fillId="7" borderId="10" xfId="33" applyFont="1" applyFill="1" applyBorder="1" applyAlignment="1">
      <alignment horizontal="center" vertical="center" wrapText="1"/>
    </xf>
    <xf numFmtId="0" fontId="63" fillId="12" borderId="10" xfId="0" applyFont="1" applyFill="1" applyBorder="1" applyAlignment="1">
      <alignment horizontal="center"/>
    </xf>
    <xf numFmtId="0" fontId="63" fillId="3" borderId="10" xfId="0" applyFont="1" applyFill="1" applyBorder="1" applyAlignment="1">
      <alignment horizontal="center"/>
    </xf>
    <xf numFmtId="199" fontId="63" fillId="5" borderId="21" xfId="0" applyNumberFormat="1" applyFont="1" applyFill="1" applyBorder="1" applyAlignment="1">
      <alignment horizontal="center" vertical="center" wrapText="1"/>
    </xf>
    <xf numFmtId="199" fontId="63" fillId="5" borderId="11" xfId="0" applyNumberFormat="1" applyFont="1" applyFill="1" applyBorder="1" applyAlignment="1">
      <alignment horizontal="center" vertical="center" wrapText="1"/>
    </xf>
    <xf numFmtId="199" fontId="63" fillId="5" borderId="22" xfId="0" applyNumberFormat="1" applyFont="1" applyFill="1" applyBorder="1" applyAlignment="1">
      <alignment horizontal="center" vertical="center" wrapText="1"/>
    </xf>
    <xf numFmtId="0" fontId="58" fillId="0" borderId="0" xfId="0" applyFont="1" applyFill="1" applyAlignment="1">
      <alignment horizontal="right"/>
    </xf>
    <xf numFmtId="43" fontId="69" fillId="0" borderId="12" xfId="33" applyFont="1" applyBorder="1" applyAlignment="1">
      <alignment horizontal="center"/>
    </xf>
    <xf numFmtId="0" fontId="63" fillId="10" borderId="10" xfId="0" applyFont="1" applyFill="1" applyBorder="1" applyAlignment="1">
      <alignment horizontal="center"/>
    </xf>
    <xf numFmtId="199" fontId="63" fillId="2" borderId="10" xfId="0" applyNumberFormat="1" applyFont="1" applyFill="1" applyBorder="1" applyAlignment="1">
      <alignment horizontal="center" vertical="center" wrapText="1"/>
    </xf>
    <xf numFmtId="0" fontId="63" fillId="19" borderId="23" xfId="0" applyFont="1" applyFill="1" applyBorder="1" applyAlignment="1">
      <alignment horizontal="center" vertical="center"/>
    </xf>
    <xf numFmtId="0" fontId="63" fillId="19" borderId="24" xfId="0" applyFont="1" applyFill="1" applyBorder="1" applyAlignment="1">
      <alignment horizontal="center" vertical="center"/>
    </xf>
    <xf numFmtId="0" fontId="63" fillId="19" borderId="25" xfId="0" applyFont="1" applyFill="1" applyBorder="1" applyAlignment="1">
      <alignment horizontal="center" vertical="center"/>
    </xf>
    <xf numFmtId="43" fontId="63" fillId="10" borderId="10" xfId="33" applyFont="1" applyFill="1" applyBorder="1" applyAlignment="1">
      <alignment horizontal="center" vertical="center" wrapText="1"/>
    </xf>
    <xf numFmtId="43" fontId="63" fillId="35" borderId="10" xfId="33" applyFont="1" applyFill="1" applyBorder="1" applyAlignment="1">
      <alignment horizontal="center" vertical="center" wrapText="1"/>
    </xf>
    <xf numFmtId="43" fontId="63" fillId="19" borderId="10" xfId="33" applyFont="1" applyFill="1" applyBorder="1" applyAlignment="1">
      <alignment horizontal="center" vertical="center"/>
    </xf>
    <xf numFmtId="0" fontId="63" fillId="10" borderId="10" xfId="0" applyFont="1" applyFill="1" applyBorder="1" applyAlignment="1">
      <alignment horizontal="center" vertical="center"/>
    </xf>
    <xf numFmtId="0" fontId="57" fillId="0" borderId="0" xfId="0" applyFont="1" applyFill="1" applyAlignment="1">
      <alignment horizontal="center" vertical="center"/>
    </xf>
    <xf numFmtId="199" fontId="63" fillId="7" borderId="21" xfId="0" applyNumberFormat="1" applyFont="1" applyFill="1" applyBorder="1" applyAlignment="1">
      <alignment horizontal="center" vertical="center" wrapText="1"/>
    </xf>
    <xf numFmtId="199" fontId="63" fillId="7" borderId="11" xfId="0" applyNumberFormat="1" applyFont="1" applyFill="1" applyBorder="1" applyAlignment="1">
      <alignment horizontal="center" vertical="center" wrapText="1"/>
    </xf>
    <xf numFmtId="199" fontId="63" fillId="7" borderId="22" xfId="0" applyNumberFormat="1" applyFont="1" applyFill="1" applyBorder="1" applyAlignment="1">
      <alignment horizontal="center" vertical="center" wrapText="1"/>
    </xf>
    <xf numFmtId="0" fontId="57" fillId="0" borderId="0" xfId="0" applyFont="1" applyFill="1" applyAlignment="1">
      <alignment horizontal="center"/>
    </xf>
    <xf numFmtId="0" fontId="63" fillId="5" borderId="10" xfId="0" applyFont="1" applyFill="1" applyBorder="1" applyAlignment="1">
      <alignment horizontal="center"/>
    </xf>
    <xf numFmtId="0" fontId="63" fillId="7" borderId="10" xfId="0" applyFont="1" applyFill="1" applyBorder="1" applyAlignment="1">
      <alignment horizontal="center"/>
    </xf>
    <xf numFmtId="0" fontId="63" fillId="10" borderId="23" xfId="0" applyFont="1" applyFill="1" applyBorder="1" applyAlignment="1">
      <alignment horizontal="center"/>
    </xf>
    <xf numFmtId="0" fontId="63" fillId="10" borderId="24" xfId="0" applyFont="1" applyFill="1" applyBorder="1" applyAlignment="1">
      <alignment horizontal="center"/>
    </xf>
    <xf numFmtId="0" fontId="63" fillId="10" borderId="25" xfId="0" applyFont="1" applyFill="1" applyBorder="1" applyAlignment="1">
      <alignment horizontal="center"/>
    </xf>
    <xf numFmtId="0" fontId="72" fillId="0" borderId="0" xfId="0" applyFont="1" applyAlignment="1">
      <alignment horizontal="center"/>
    </xf>
    <xf numFmtId="0" fontId="57" fillId="0" borderId="0" xfId="0" applyFont="1" applyAlignment="1">
      <alignment horizontal="left" indent="1"/>
    </xf>
    <xf numFmtId="43" fontId="57" fillId="0" borderId="0" xfId="33" applyNumberFormat="1" applyFont="1" applyFill="1" applyAlignment="1">
      <alignment horizontal="left" indent="2"/>
    </xf>
    <xf numFmtId="0" fontId="58" fillId="0" borderId="0" xfId="0" applyFont="1" applyFill="1" applyAlignment="1">
      <alignment horizontal="center" vertical="center"/>
    </xf>
    <xf numFmtId="0" fontId="62" fillId="10" borderId="26" xfId="0" applyFont="1" applyFill="1" applyBorder="1" applyAlignment="1">
      <alignment horizontal="center" vertical="center" wrapText="1"/>
    </xf>
    <xf numFmtId="0" fontId="62" fillId="10" borderId="27" xfId="0" applyFont="1" applyFill="1" applyBorder="1" applyAlignment="1">
      <alignment horizontal="center" vertical="center" wrapText="1"/>
    </xf>
    <xf numFmtId="0" fontId="62" fillId="10" borderId="28" xfId="0" applyFont="1" applyFill="1" applyBorder="1" applyAlignment="1">
      <alignment horizontal="center" vertical="center" wrapText="1"/>
    </xf>
    <xf numFmtId="0" fontId="62" fillId="10" borderId="29" xfId="0" applyFont="1" applyFill="1" applyBorder="1" applyAlignment="1">
      <alignment horizontal="center" vertical="center" wrapText="1"/>
    </xf>
    <xf numFmtId="0" fontId="62" fillId="10" borderId="12" xfId="0" applyFont="1" applyFill="1" applyBorder="1" applyAlignment="1">
      <alignment horizontal="center" vertical="center" wrapText="1"/>
    </xf>
    <xf numFmtId="0" fontId="62" fillId="10" borderId="30" xfId="0" applyFont="1" applyFill="1" applyBorder="1" applyAlignment="1">
      <alignment horizontal="center" vertical="center" wrapText="1"/>
    </xf>
    <xf numFmtId="43" fontId="69" fillId="0" borderId="12" xfId="33" applyFont="1" applyBorder="1" applyAlignment="1">
      <alignment horizontal="right"/>
    </xf>
    <xf numFmtId="0" fontId="58" fillId="0" borderId="0" xfId="0" applyFont="1" applyAlignment="1">
      <alignment horizontal="center"/>
    </xf>
    <xf numFmtId="0" fontId="68" fillId="0" borderId="0" xfId="0" applyFont="1" applyFill="1" applyAlignment="1">
      <alignment horizontal="center" vertical="center"/>
    </xf>
    <xf numFmtId="0" fontId="63" fillId="10" borderId="21" xfId="0" applyFont="1" applyFill="1" applyBorder="1" applyAlignment="1">
      <alignment horizontal="center" vertical="center" wrapText="1"/>
    </xf>
    <xf numFmtId="0" fontId="63" fillId="10" borderId="11" xfId="0" applyFont="1" applyFill="1" applyBorder="1" applyAlignment="1">
      <alignment horizontal="center" vertical="center" wrapText="1"/>
    </xf>
    <xf numFmtId="0" fontId="63" fillId="10" borderId="22" xfId="0" applyFont="1" applyFill="1" applyBorder="1" applyAlignment="1">
      <alignment horizontal="center" vertical="center" wrapText="1"/>
    </xf>
    <xf numFmtId="43" fontId="63" fillId="7" borderId="21" xfId="33" applyFont="1" applyFill="1" applyBorder="1" applyAlignment="1">
      <alignment horizontal="center" vertical="center" wrapText="1"/>
    </xf>
    <xf numFmtId="43" fontId="63" fillId="7" borderId="22" xfId="33" applyFont="1" applyFill="1" applyBorder="1" applyAlignment="1">
      <alignment horizontal="center" vertical="center" wrapText="1"/>
    </xf>
    <xf numFmtId="0" fontId="63" fillId="4" borderId="21" xfId="0" applyFont="1" applyFill="1" applyBorder="1" applyAlignment="1">
      <alignment horizontal="center" vertical="center" wrapText="1"/>
    </xf>
    <xf numFmtId="0" fontId="63" fillId="4" borderId="22" xfId="0" applyFont="1" applyFill="1" applyBorder="1" applyAlignment="1">
      <alignment horizontal="center" vertical="center" wrapText="1"/>
    </xf>
    <xf numFmtId="43" fontId="63" fillId="35" borderId="23" xfId="33" applyFont="1" applyFill="1" applyBorder="1" applyAlignment="1">
      <alignment horizontal="center" vertical="center" wrapText="1"/>
    </xf>
    <xf numFmtId="43" fontId="63" fillId="35" borderId="24" xfId="33" applyFont="1" applyFill="1" applyBorder="1" applyAlignment="1">
      <alignment horizontal="center" vertical="center" wrapText="1"/>
    </xf>
    <xf numFmtId="43" fontId="63" fillId="35" borderId="25" xfId="33" applyFont="1" applyFill="1" applyBorder="1" applyAlignment="1">
      <alignment horizontal="center" vertical="center" wrapText="1"/>
    </xf>
    <xf numFmtId="0" fontId="63" fillId="4" borderId="23" xfId="0" applyFont="1" applyFill="1" applyBorder="1" applyAlignment="1">
      <alignment horizontal="center" vertical="center" wrapText="1"/>
    </xf>
    <xf numFmtId="0" fontId="63" fillId="4" borderId="25" xfId="0" applyFont="1" applyFill="1" applyBorder="1" applyAlignment="1">
      <alignment horizontal="center" vertical="center" wrapText="1"/>
    </xf>
    <xf numFmtId="0" fontId="60" fillId="10" borderId="23" xfId="0" applyFont="1" applyFill="1" applyBorder="1" applyAlignment="1">
      <alignment horizontal="center"/>
    </xf>
    <xf numFmtId="0" fontId="60" fillId="10" borderId="24" xfId="0" applyFont="1" applyFill="1" applyBorder="1" applyAlignment="1">
      <alignment horizontal="center"/>
    </xf>
    <xf numFmtId="0" fontId="60" fillId="10" borderId="25" xfId="0" applyFont="1" applyFill="1" applyBorder="1" applyAlignment="1">
      <alignment horizontal="center"/>
    </xf>
    <xf numFmtId="0" fontId="63" fillId="4" borderId="23" xfId="0" applyFont="1" applyFill="1" applyBorder="1" applyAlignment="1">
      <alignment horizontal="center" vertical="center"/>
    </xf>
    <xf numFmtId="0" fontId="63" fillId="4" borderId="24" xfId="0" applyFont="1" applyFill="1" applyBorder="1" applyAlignment="1">
      <alignment horizontal="center" vertical="center"/>
    </xf>
    <xf numFmtId="0" fontId="63" fillId="4" borderId="25" xfId="0" applyFont="1" applyFill="1" applyBorder="1" applyAlignment="1">
      <alignment horizontal="center" vertical="center"/>
    </xf>
    <xf numFmtId="0" fontId="63" fillId="36" borderId="21" xfId="0" applyFont="1" applyFill="1" applyBorder="1" applyAlignment="1">
      <alignment horizontal="center" vertical="center" wrapText="1"/>
    </xf>
    <xf numFmtId="0" fontId="63" fillId="36" borderId="11" xfId="0" applyFont="1" applyFill="1" applyBorder="1" applyAlignment="1">
      <alignment horizontal="center" vertical="center" wrapText="1"/>
    </xf>
    <xf numFmtId="0" fontId="63" fillId="36" borderId="22" xfId="0" applyFont="1" applyFill="1" applyBorder="1" applyAlignment="1">
      <alignment horizontal="center" vertical="center" wrapText="1"/>
    </xf>
    <xf numFmtId="0" fontId="63" fillId="37" borderId="21" xfId="0" applyFont="1" applyFill="1" applyBorder="1" applyAlignment="1">
      <alignment horizontal="center" vertical="center" wrapText="1"/>
    </xf>
    <xf numFmtId="0" fontId="63" fillId="37" borderId="11" xfId="0" applyFont="1" applyFill="1" applyBorder="1" applyAlignment="1">
      <alignment horizontal="center" vertical="center" wrapText="1"/>
    </xf>
    <xf numFmtId="0" fontId="63" fillId="37" borderId="22" xfId="0" applyFont="1" applyFill="1" applyBorder="1" applyAlignment="1">
      <alignment horizontal="center" vertical="center" wrapText="1"/>
    </xf>
    <xf numFmtId="43" fontId="63" fillId="10" borderId="21" xfId="33" applyFont="1" applyFill="1" applyBorder="1" applyAlignment="1">
      <alignment horizontal="center" vertical="center" wrapText="1"/>
    </xf>
    <xf numFmtId="43" fontId="63" fillId="10" borderId="22" xfId="33" applyFont="1" applyFill="1" applyBorder="1" applyAlignment="1">
      <alignment horizontal="center" vertical="center" wrapText="1"/>
    </xf>
    <xf numFmtId="199" fontId="63" fillId="2" borderId="23" xfId="0" applyNumberFormat="1" applyFont="1" applyFill="1" applyBorder="1" applyAlignment="1">
      <alignment horizontal="center" vertical="center" wrapText="1"/>
    </xf>
    <xf numFmtId="199" fontId="63" fillId="2" borderId="25" xfId="0" applyNumberFormat="1" applyFont="1" applyFill="1" applyBorder="1" applyAlignment="1">
      <alignment horizontal="center" vertical="center" wrapText="1"/>
    </xf>
    <xf numFmtId="43" fontId="63" fillId="19" borderId="21" xfId="33" applyFont="1" applyFill="1" applyBorder="1" applyAlignment="1">
      <alignment horizontal="center" vertical="center"/>
    </xf>
    <xf numFmtId="43" fontId="63" fillId="19" borderId="22" xfId="33" applyFont="1" applyFill="1" applyBorder="1" applyAlignment="1">
      <alignment horizontal="center" vertical="center"/>
    </xf>
    <xf numFmtId="43" fontId="63" fillId="3" borderId="21" xfId="33" applyFont="1" applyFill="1" applyBorder="1" applyAlignment="1">
      <alignment horizontal="center" vertical="center" wrapText="1"/>
    </xf>
    <xf numFmtId="43" fontId="63" fillId="3" borderId="22" xfId="33" applyFont="1" applyFill="1" applyBorder="1" applyAlignment="1">
      <alignment horizontal="center" vertical="center" wrapText="1"/>
    </xf>
    <xf numFmtId="43" fontId="77" fillId="0" borderId="0" xfId="33" applyFont="1" applyFill="1" applyAlignment="1">
      <alignment/>
    </xf>
    <xf numFmtId="43" fontId="77" fillId="0" borderId="0" xfId="33" applyFont="1" applyFill="1" applyBorder="1" applyAlignment="1">
      <alignment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omma 2" xfId="35"/>
    <cellStyle name="Comma 3" xfId="36"/>
    <cellStyle name="Currency" xfId="37"/>
    <cellStyle name="Currency [0]" xfId="38"/>
    <cellStyle name="Normal 2" xfId="39"/>
    <cellStyle name="Percent" xfId="40"/>
    <cellStyle name="การคำนวณ" xfId="41"/>
    <cellStyle name="ข้อความเตือน" xfId="42"/>
    <cellStyle name="ข้อความอธิบาย" xfId="43"/>
    <cellStyle name="เครื่องหมายจุลภาค 2" xfId="44"/>
    <cellStyle name="ชื่อเรื่อง" xfId="45"/>
    <cellStyle name="เซลล์ตรวจสอบ" xfId="46"/>
    <cellStyle name="เซลล์ที่มีการเชื่อมโยง" xfId="47"/>
    <cellStyle name="ดี" xfId="48"/>
    <cellStyle name="ป้อนค่า" xfId="49"/>
    <cellStyle name="ปานกลาง" xfId="50"/>
    <cellStyle name="ผลรวม" xfId="51"/>
    <cellStyle name="แย่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dxfs count="2"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ubber_palm\Result_Update_10112014\dB\&#3649;&#3612;&#3609;&#3585;&#3634;&#3619;&#3648;&#3586;&#3657;&#3634;&#3611;&#3599;&#3636;&#3610;&#3633;&#3605;&#3636;&#3585;&#3634;&#3619;&#3619;&#3634;&#3618;&#3614;&#3639;&#3657;&#3609;&#3607;&#3637;&#3656;\File_Download\&#3649;&#3610;&#3610;&#3615;&#3629;&#3619;&#3660;&#3617;&#3649;&#3585;&#3657;&#3652;&#3586;\&#3626;&#3619;&#3640;&#3611;\&#3605;&#3633;&#3604;&#3615;&#3633;&#3609;\data_complet_ey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การตัดฟัน_รวม"/>
      <sheetName val="Sheet2"/>
      <sheetName val="Sheet4"/>
      <sheetName val="Sheet3"/>
      <sheetName val="สบอ."/>
      <sheetName val="Sheet6"/>
      <sheetName val="Sheet7"/>
    </sheetNames>
    <sheetDataSet>
      <sheetData sheetId="2">
        <row r="2">
          <cell r="J2">
            <v>0</v>
          </cell>
        </row>
        <row r="3">
          <cell r="J3" t="str">
            <v>ในแปลง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9"/>
  <sheetViews>
    <sheetView zoomScalePageLayoutView="0" workbookViewId="0" topLeftCell="A11">
      <selection activeCell="D16" sqref="D16"/>
    </sheetView>
  </sheetViews>
  <sheetFormatPr defaultColWidth="9.140625" defaultRowHeight="15"/>
  <cols>
    <col min="1" max="1" width="3.421875" style="31" customWidth="1"/>
    <col min="2" max="2" width="26.57421875" style="33" customWidth="1"/>
    <col min="3" max="3" width="29.7109375" style="33" customWidth="1"/>
    <col min="4" max="4" width="62.140625" style="33" customWidth="1"/>
    <col min="5" max="14" width="9.140625" style="33" customWidth="1"/>
    <col min="15" max="15" width="13.00390625" style="33" customWidth="1"/>
    <col min="16" max="16384" width="9.140625" style="33" customWidth="1"/>
  </cols>
  <sheetData>
    <row r="1" ht="18.75">
      <c r="B1" s="32" t="s">
        <v>49</v>
      </c>
    </row>
    <row r="2" spans="1:3" ht="18.75">
      <c r="A2" s="31">
        <v>1</v>
      </c>
      <c r="B2" s="33" t="s">
        <v>8</v>
      </c>
      <c r="C2" s="33" t="s">
        <v>52</v>
      </c>
    </row>
    <row r="3" ht="18.75">
      <c r="C3" s="33" t="s">
        <v>109</v>
      </c>
    </row>
    <row r="4" spans="1:3" s="36" customFormat="1" ht="18.75">
      <c r="A4" s="34">
        <v>2</v>
      </c>
      <c r="B4" s="35" t="s">
        <v>9</v>
      </c>
      <c r="C4" s="36" t="s">
        <v>53</v>
      </c>
    </row>
    <row r="5" ht="18.75">
      <c r="C5" s="33" t="s">
        <v>54</v>
      </c>
    </row>
    <row r="6" spans="1:3" ht="18.75">
      <c r="A6" s="31">
        <v>3</v>
      </c>
      <c r="B6" s="33" t="s">
        <v>10</v>
      </c>
      <c r="C6" s="33" t="s">
        <v>107</v>
      </c>
    </row>
    <row r="7" spans="1:3" ht="18.75">
      <c r="A7" s="31">
        <v>4</v>
      </c>
      <c r="B7" s="33" t="s">
        <v>55</v>
      </c>
      <c r="C7" s="33" t="s">
        <v>56</v>
      </c>
    </row>
    <row r="8" spans="1:3" s="36" customFormat="1" ht="18.75">
      <c r="A8" s="34">
        <v>5</v>
      </c>
      <c r="B8" s="37" t="s">
        <v>3</v>
      </c>
      <c r="C8" s="36" t="s">
        <v>57</v>
      </c>
    </row>
    <row r="9" spans="1:3" s="36" customFormat="1" ht="18.75">
      <c r="A9" s="34"/>
      <c r="B9" s="37"/>
      <c r="C9" s="38" t="s">
        <v>58</v>
      </c>
    </row>
    <row r="10" spans="1:3" s="36" customFormat="1" ht="18.75">
      <c r="A10" s="34"/>
      <c r="B10" s="37"/>
      <c r="C10" s="39" t="s">
        <v>59</v>
      </c>
    </row>
    <row r="11" spans="1:3" s="36" customFormat="1" ht="18.75">
      <c r="A11" s="34"/>
      <c r="B11" s="37"/>
      <c r="C11" s="38" t="s">
        <v>108</v>
      </c>
    </row>
    <row r="12" spans="1:2" ht="18.75">
      <c r="A12" s="31">
        <v>6</v>
      </c>
      <c r="B12" s="33" t="s">
        <v>60</v>
      </c>
    </row>
    <row r="13" spans="3:4" ht="18.75">
      <c r="C13" s="33" t="s">
        <v>22</v>
      </c>
      <c r="D13" s="33" t="s">
        <v>61</v>
      </c>
    </row>
    <row r="14" spans="3:4" ht="18.75">
      <c r="C14" s="33" t="s">
        <v>23</v>
      </c>
      <c r="D14" s="33" t="s">
        <v>62</v>
      </c>
    </row>
    <row r="15" spans="1:3" ht="18.75">
      <c r="A15" s="31">
        <v>7</v>
      </c>
      <c r="B15" s="33" t="s">
        <v>12</v>
      </c>
      <c r="C15" s="33" t="s">
        <v>63</v>
      </c>
    </row>
    <row r="16" ht="18.75">
      <c r="C16" s="40" t="s">
        <v>64</v>
      </c>
    </row>
    <row r="17" ht="18.75">
      <c r="C17" s="40" t="s">
        <v>65</v>
      </c>
    </row>
    <row r="18" ht="18.75">
      <c r="C18" s="40" t="s">
        <v>66</v>
      </c>
    </row>
    <row r="19" ht="18.75">
      <c r="C19" s="40" t="s">
        <v>67</v>
      </c>
    </row>
    <row r="20" ht="18.75">
      <c r="C20" s="40" t="s">
        <v>68</v>
      </c>
    </row>
    <row r="21" spans="1:5" ht="18.75">
      <c r="A21" s="31">
        <v>8</v>
      </c>
      <c r="B21" s="33" t="s">
        <v>139</v>
      </c>
      <c r="E21" s="33" t="s">
        <v>69</v>
      </c>
    </row>
    <row r="22" spans="3:4" ht="18.75">
      <c r="C22" s="33" t="s">
        <v>40</v>
      </c>
      <c r="D22" s="33" t="s">
        <v>70</v>
      </c>
    </row>
    <row r="23" spans="3:4" ht="18.75">
      <c r="C23" s="41" t="s">
        <v>41</v>
      </c>
      <c r="D23" s="33" t="s">
        <v>71</v>
      </c>
    </row>
    <row r="24" spans="3:4" ht="18.75">
      <c r="C24" s="33" t="s">
        <v>72</v>
      </c>
      <c r="D24" s="33" t="s">
        <v>73</v>
      </c>
    </row>
    <row r="25" spans="3:4" ht="18.75">
      <c r="C25" s="33" t="s">
        <v>43</v>
      </c>
      <c r="D25" s="33" t="s">
        <v>74</v>
      </c>
    </row>
    <row r="26" spans="3:4" ht="18.75">
      <c r="C26" s="33" t="s">
        <v>13</v>
      </c>
      <c r="D26" s="33" t="s">
        <v>75</v>
      </c>
    </row>
    <row r="27" spans="3:4" ht="18.75">
      <c r="C27" s="33" t="s">
        <v>5</v>
      </c>
      <c r="D27" s="33" t="s">
        <v>76</v>
      </c>
    </row>
    <row r="28" spans="3:4" ht="18.75">
      <c r="C28" s="33" t="s">
        <v>31</v>
      </c>
      <c r="D28" s="33" t="s">
        <v>77</v>
      </c>
    </row>
    <row r="29" ht="18.75">
      <c r="D29" s="42" t="s">
        <v>78</v>
      </c>
    </row>
    <row r="30" ht="18.75">
      <c r="D30" s="42" t="s">
        <v>79</v>
      </c>
    </row>
    <row r="31" ht="18.75">
      <c r="D31" s="42" t="s">
        <v>80</v>
      </c>
    </row>
    <row r="32" spans="3:4" ht="18.75">
      <c r="C32" s="33" t="s">
        <v>81</v>
      </c>
      <c r="D32" s="33" t="s">
        <v>82</v>
      </c>
    </row>
    <row r="33" ht="18.75">
      <c r="D33" s="42" t="s">
        <v>83</v>
      </c>
    </row>
    <row r="34" ht="18.75">
      <c r="D34" s="42" t="s">
        <v>84</v>
      </c>
    </row>
    <row r="35" spans="3:4" ht="18.75">
      <c r="C35" s="33" t="s">
        <v>85</v>
      </c>
      <c r="D35" s="33" t="s">
        <v>86</v>
      </c>
    </row>
    <row r="36" ht="18.75">
      <c r="D36" s="42" t="s">
        <v>87</v>
      </c>
    </row>
    <row r="37" ht="18.75">
      <c r="D37" s="42" t="s">
        <v>88</v>
      </c>
    </row>
    <row r="38" ht="18.75">
      <c r="D38" s="42" t="s">
        <v>89</v>
      </c>
    </row>
    <row r="40" spans="1:3" ht="18.75">
      <c r="A40" s="31">
        <v>9</v>
      </c>
      <c r="B40" s="33" t="s">
        <v>14</v>
      </c>
      <c r="C40" s="33" t="s">
        <v>140</v>
      </c>
    </row>
    <row r="41" spans="1:2" ht="18.75">
      <c r="A41" s="31">
        <v>10</v>
      </c>
      <c r="B41" s="33" t="s">
        <v>90</v>
      </c>
    </row>
    <row r="42" spans="3:4" ht="18.75">
      <c r="C42" s="33" t="s">
        <v>33</v>
      </c>
      <c r="D42" s="33" t="s">
        <v>91</v>
      </c>
    </row>
    <row r="43" spans="3:4" ht="18.75">
      <c r="C43" s="33" t="s">
        <v>34</v>
      </c>
      <c r="D43" s="33" t="s">
        <v>92</v>
      </c>
    </row>
    <row r="44" spans="3:4" ht="18.75">
      <c r="C44" s="33" t="s">
        <v>35</v>
      </c>
      <c r="D44" s="33" t="s">
        <v>93</v>
      </c>
    </row>
    <row r="45" spans="3:4" ht="18.75">
      <c r="C45" s="33" t="s">
        <v>94</v>
      </c>
      <c r="D45" s="33" t="s">
        <v>95</v>
      </c>
    </row>
    <row r="46" spans="1:3" ht="18.75">
      <c r="A46" s="31">
        <v>11</v>
      </c>
      <c r="B46" s="33" t="s">
        <v>48</v>
      </c>
      <c r="C46" s="33" t="s">
        <v>96</v>
      </c>
    </row>
    <row r="47" ht="18.75">
      <c r="C47" s="33" t="s">
        <v>97</v>
      </c>
    </row>
    <row r="48" ht="18.75">
      <c r="C48" s="33" t="s">
        <v>98</v>
      </c>
    </row>
    <row r="49" ht="13.5" customHeight="1">
      <c r="B49" s="43" t="s">
        <v>99</v>
      </c>
    </row>
    <row r="50" spans="1:2" ht="18.75">
      <c r="A50" s="44" t="s">
        <v>100</v>
      </c>
      <c r="B50" s="33" t="s">
        <v>101</v>
      </c>
    </row>
    <row r="51" spans="1:3" ht="18.75">
      <c r="A51" s="31">
        <v>12</v>
      </c>
      <c r="B51" s="33" t="s">
        <v>50</v>
      </c>
      <c r="C51" s="33" t="s">
        <v>51</v>
      </c>
    </row>
    <row r="52" spans="2:3" ht="18.75">
      <c r="B52" s="79">
        <v>0</v>
      </c>
      <c r="C52" s="80" t="s">
        <v>102</v>
      </c>
    </row>
    <row r="53" spans="2:3" ht="18.75">
      <c r="B53" s="79">
        <v>11</v>
      </c>
      <c r="C53" s="80" t="s">
        <v>103</v>
      </c>
    </row>
    <row r="54" spans="2:3" ht="18.75">
      <c r="B54" s="79">
        <v>22</v>
      </c>
      <c r="C54" s="80" t="s">
        <v>105</v>
      </c>
    </row>
    <row r="55" spans="2:3" ht="18.75">
      <c r="B55" s="79">
        <v>33</v>
      </c>
      <c r="C55" s="80" t="s">
        <v>104</v>
      </c>
    </row>
    <row r="56" spans="2:3" ht="18.75">
      <c r="B56" s="79">
        <v>44</v>
      </c>
      <c r="C56" s="80" t="s">
        <v>106</v>
      </c>
    </row>
    <row r="57" spans="2:7" ht="18.75">
      <c r="B57" s="79">
        <v>55</v>
      </c>
      <c r="C57" s="80" t="s">
        <v>129</v>
      </c>
      <c r="E57" s="45"/>
      <c r="F57" s="46"/>
      <c r="G57" s="45"/>
    </row>
    <row r="58" spans="2:7" ht="18.75">
      <c r="B58" s="79">
        <v>66</v>
      </c>
      <c r="C58" s="80" t="s">
        <v>130</v>
      </c>
      <c r="E58" s="48"/>
      <c r="F58" s="47"/>
      <c r="G58" s="48"/>
    </row>
    <row r="59" spans="2:7" ht="18.75">
      <c r="B59" s="79">
        <v>77</v>
      </c>
      <c r="C59" s="80" t="s">
        <v>114</v>
      </c>
      <c r="E59" s="48"/>
      <c r="F59" s="49"/>
      <c r="G59" s="48"/>
    </row>
    <row r="60" spans="2:7" ht="18.75">
      <c r="B60" s="79">
        <v>88</v>
      </c>
      <c r="C60" s="80" t="s">
        <v>113</v>
      </c>
      <c r="F60" s="47"/>
      <c r="G60" s="48"/>
    </row>
    <row r="61" spans="2:6" ht="18.75">
      <c r="B61" s="79">
        <v>99</v>
      </c>
      <c r="C61" s="80" t="s">
        <v>112</v>
      </c>
      <c r="F61" s="50"/>
    </row>
    <row r="62" spans="1:6" ht="18.75">
      <c r="A62" s="33"/>
      <c r="B62" s="79" t="s">
        <v>111</v>
      </c>
      <c r="C62" s="80" t="s">
        <v>110</v>
      </c>
      <c r="F62" s="31"/>
    </row>
    <row r="63" spans="1:6" ht="18.75">
      <c r="A63" s="33"/>
      <c r="B63" s="79"/>
      <c r="C63" s="80"/>
      <c r="F63" s="31"/>
    </row>
    <row r="64" spans="1:6" ht="18.75">
      <c r="A64" s="33"/>
      <c r="B64" s="79"/>
      <c r="C64" s="80"/>
      <c r="F64" s="31"/>
    </row>
    <row r="65" spans="1:6" ht="19.5" thickBot="1">
      <c r="A65" s="33"/>
      <c r="B65" s="43" t="s">
        <v>141</v>
      </c>
      <c r="F65" s="31"/>
    </row>
    <row r="66" spans="2:13" ht="18.75" customHeight="1">
      <c r="B66" s="130" t="s">
        <v>132</v>
      </c>
      <c r="C66" s="131"/>
      <c r="D66" s="95"/>
      <c r="E66" s="95"/>
      <c r="F66" s="95"/>
      <c r="G66" s="95"/>
      <c r="H66" s="95"/>
      <c r="I66" s="95"/>
      <c r="J66" s="95"/>
      <c r="K66" s="95"/>
      <c r="L66" s="95"/>
      <c r="M66" s="96"/>
    </row>
    <row r="67" spans="2:13" ht="18.75" customHeight="1">
      <c r="B67" s="97"/>
      <c r="C67" s="98" t="s">
        <v>135</v>
      </c>
      <c r="D67" s="99" t="s">
        <v>142</v>
      </c>
      <c r="E67" s="100"/>
      <c r="F67" s="100"/>
      <c r="G67" s="100"/>
      <c r="H67" s="100"/>
      <c r="I67" s="100"/>
      <c r="J67" s="100"/>
      <c r="K67" s="100"/>
      <c r="L67" s="100"/>
      <c r="M67" s="101"/>
    </row>
    <row r="68" spans="2:13" ht="18.75" customHeight="1">
      <c r="B68" s="102"/>
      <c r="C68" s="100"/>
      <c r="D68" s="103" t="s">
        <v>143</v>
      </c>
      <c r="E68" s="100"/>
      <c r="F68" s="100"/>
      <c r="G68" s="100"/>
      <c r="H68" s="100"/>
      <c r="I68" s="100"/>
      <c r="J68" s="100"/>
      <c r="K68" s="100"/>
      <c r="L68" s="100"/>
      <c r="M68" s="101"/>
    </row>
    <row r="69" spans="2:13" ht="18.75">
      <c r="B69" s="102"/>
      <c r="C69" s="100"/>
      <c r="D69" s="103" t="s">
        <v>144</v>
      </c>
      <c r="E69" s="100"/>
      <c r="F69" s="100"/>
      <c r="G69" s="100"/>
      <c r="H69" s="100"/>
      <c r="I69" s="100"/>
      <c r="J69" s="100"/>
      <c r="K69" s="100"/>
      <c r="L69" s="100"/>
      <c r="M69" s="101"/>
    </row>
    <row r="70" spans="2:13" ht="18.75">
      <c r="B70" s="102"/>
      <c r="C70" s="100"/>
      <c r="D70" s="103" t="s">
        <v>145</v>
      </c>
      <c r="E70" s="100"/>
      <c r="F70" s="100"/>
      <c r="G70" s="100"/>
      <c r="H70" s="100"/>
      <c r="I70" s="100"/>
      <c r="J70" s="100"/>
      <c r="K70" s="100"/>
      <c r="L70" s="100"/>
      <c r="M70" s="101"/>
    </row>
    <row r="71" spans="2:13" ht="18.75">
      <c r="B71" s="102"/>
      <c r="C71" s="100" t="s">
        <v>136</v>
      </c>
      <c r="D71" s="100"/>
      <c r="E71" s="100"/>
      <c r="F71" s="100"/>
      <c r="G71" s="100"/>
      <c r="H71" s="100"/>
      <c r="I71" s="100"/>
      <c r="J71" s="100"/>
      <c r="K71" s="100"/>
      <c r="L71" s="100"/>
      <c r="M71" s="101"/>
    </row>
    <row r="72" spans="2:15" ht="18.75">
      <c r="B72" s="102"/>
      <c r="C72" s="104" t="s">
        <v>137</v>
      </c>
      <c r="D72" s="99" t="s">
        <v>146</v>
      </c>
      <c r="E72" s="100"/>
      <c r="F72" s="100"/>
      <c r="G72" s="100"/>
      <c r="H72" s="100"/>
      <c r="I72" s="100"/>
      <c r="J72" s="100"/>
      <c r="K72" s="100"/>
      <c r="L72" s="100"/>
      <c r="M72" s="101"/>
      <c r="O72" s="33" t="s">
        <v>69</v>
      </c>
    </row>
    <row r="73" spans="2:13" ht="18.75">
      <c r="B73" s="102"/>
      <c r="C73" s="104" t="s">
        <v>138</v>
      </c>
      <c r="D73" s="99" t="s">
        <v>147</v>
      </c>
      <c r="E73" s="100"/>
      <c r="F73" s="100"/>
      <c r="G73" s="100"/>
      <c r="H73" s="100"/>
      <c r="I73" s="100"/>
      <c r="J73" s="100"/>
      <c r="K73" s="100"/>
      <c r="L73" s="100"/>
      <c r="M73" s="101"/>
    </row>
    <row r="74" spans="2:13" ht="18.75">
      <c r="B74" s="132" t="s">
        <v>133</v>
      </c>
      <c r="C74" s="133"/>
      <c r="D74" s="99" t="s">
        <v>152</v>
      </c>
      <c r="E74" s="100"/>
      <c r="F74" s="100"/>
      <c r="G74" s="100"/>
      <c r="H74" s="100"/>
      <c r="I74" s="100"/>
      <c r="J74" s="100"/>
      <c r="K74" s="100"/>
      <c r="L74" s="100"/>
      <c r="M74" s="101"/>
    </row>
    <row r="75" spans="2:13" ht="18.75">
      <c r="B75" s="102"/>
      <c r="C75" s="100"/>
      <c r="D75" s="105" t="s">
        <v>148</v>
      </c>
      <c r="E75" s="100"/>
      <c r="F75" s="100"/>
      <c r="G75" s="100"/>
      <c r="H75" s="100"/>
      <c r="I75" s="100"/>
      <c r="J75" s="100"/>
      <c r="K75" s="100"/>
      <c r="L75" s="100"/>
      <c r="M75" s="101"/>
    </row>
    <row r="76" spans="2:13" ht="18.75">
      <c r="B76" s="102"/>
      <c r="C76" s="100"/>
      <c r="D76" s="105" t="s">
        <v>149</v>
      </c>
      <c r="E76" s="100"/>
      <c r="F76" s="100"/>
      <c r="G76" s="100"/>
      <c r="H76" s="100"/>
      <c r="I76" s="100"/>
      <c r="J76" s="100"/>
      <c r="K76" s="100"/>
      <c r="L76" s="100"/>
      <c r="M76" s="101"/>
    </row>
    <row r="77" spans="2:13" ht="18.75">
      <c r="B77" s="102"/>
      <c r="C77" s="100"/>
      <c r="D77" s="105" t="s">
        <v>150</v>
      </c>
      <c r="E77" s="100"/>
      <c r="F77" s="100"/>
      <c r="G77" s="100"/>
      <c r="H77" s="100"/>
      <c r="I77" s="100"/>
      <c r="J77" s="100"/>
      <c r="K77" s="100"/>
      <c r="L77" s="100"/>
      <c r="M77" s="101"/>
    </row>
    <row r="78" spans="2:13" ht="18.75">
      <c r="B78" s="132" t="s">
        <v>134</v>
      </c>
      <c r="C78" s="133"/>
      <c r="D78" s="99" t="s">
        <v>151</v>
      </c>
      <c r="E78" s="100"/>
      <c r="F78" s="100"/>
      <c r="G78" s="100"/>
      <c r="H78" s="100"/>
      <c r="I78" s="100"/>
      <c r="J78" s="100"/>
      <c r="K78" s="100"/>
      <c r="L78" s="100"/>
      <c r="M78" s="101"/>
    </row>
    <row r="79" spans="2:13" ht="19.5" thickBot="1">
      <c r="B79" s="106"/>
      <c r="C79" s="107"/>
      <c r="D79" s="108"/>
      <c r="E79" s="107"/>
      <c r="F79" s="107"/>
      <c r="G79" s="107"/>
      <c r="H79" s="107"/>
      <c r="I79" s="107"/>
      <c r="J79" s="107"/>
      <c r="K79" s="107"/>
      <c r="L79" s="107"/>
      <c r="M79" s="109"/>
    </row>
  </sheetData>
  <sheetProtection/>
  <mergeCells count="3">
    <mergeCell ref="B66:C66"/>
    <mergeCell ref="B74:C74"/>
    <mergeCell ref="B78:C78"/>
  </mergeCells>
  <printOptions/>
  <pageMargins left="0.2362204724409449" right="0.07874015748031496" top="0.7480314960629921" bottom="0.5905511811023623" header="0.31496062992125984" footer="0.31496062992125984"/>
  <pageSetup horizontalDpi="300" verticalDpi="300" orientation="landscape" paperSize="9" scale="83" r:id="rId1"/>
  <rowBreaks count="1" manualBreakCount="1">
    <brk id="1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V18"/>
  <sheetViews>
    <sheetView zoomScalePageLayoutView="0" workbookViewId="0" topLeftCell="D1">
      <selection activeCell="K11" sqref="K11:K18"/>
    </sheetView>
  </sheetViews>
  <sheetFormatPr defaultColWidth="8.8515625" defaultRowHeight="15"/>
  <cols>
    <col min="1" max="1" width="4.421875" style="11" bestFit="1" customWidth="1"/>
    <col min="2" max="2" width="7.8515625" style="13" bestFit="1" customWidth="1"/>
    <col min="3" max="3" width="13.421875" style="13" customWidth="1"/>
    <col min="4" max="4" width="6.421875" style="11" customWidth="1"/>
    <col min="5" max="5" width="13.421875" style="11" customWidth="1"/>
    <col min="6" max="6" width="4.57421875" style="11" customWidth="1"/>
    <col min="7" max="7" width="9.57421875" style="11" bestFit="1" customWidth="1"/>
    <col min="8" max="8" width="9.57421875" style="11" customWidth="1"/>
    <col min="9" max="9" width="9.28125" style="11" customWidth="1"/>
    <col min="10" max="10" width="25.28125" style="11" customWidth="1"/>
    <col min="11" max="11" width="11.421875" style="8" customWidth="1"/>
    <col min="12" max="12" width="10.57421875" style="8" customWidth="1"/>
    <col min="13" max="13" width="8.7109375" style="8" customWidth="1"/>
    <col min="14" max="14" width="9.140625" style="8" customWidth="1"/>
    <col min="15" max="15" width="8.140625" style="13" customWidth="1"/>
    <col min="16" max="16" width="9.140625" style="11" customWidth="1"/>
    <col min="17" max="17" width="7.28125" style="11" customWidth="1"/>
    <col min="18" max="18" width="13.00390625" style="11" customWidth="1"/>
    <col min="19" max="19" width="9.421875" style="11" customWidth="1"/>
    <col min="20" max="20" width="7.8515625" style="11" customWidth="1"/>
    <col min="21" max="45" width="3.421875" style="11" bestFit="1" customWidth="1"/>
    <col min="46" max="46" width="8.8515625" style="11" customWidth="1"/>
    <col min="47" max="47" width="4.7109375" style="11" customWidth="1"/>
    <col min="48" max="48" width="5.421875" style="11" customWidth="1"/>
    <col min="49" max="16384" width="8.8515625" style="11" customWidth="1"/>
  </cols>
  <sheetData>
    <row r="1" spans="3:46" ht="28.5">
      <c r="C1" s="176" t="s">
        <v>0</v>
      </c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  <c r="Z1" s="176"/>
      <c r="AA1" s="176"/>
      <c r="AB1" s="176"/>
      <c r="AC1" s="176"/>
      <c r="AD1" s="176"/>
      <c r="AE1" s="176"/>
      <c r="AF1" s="176"/>
      <c r="AG1" s="176"/>
      <c r="AH1" s="176"/>
      <c r="AI1" s="176"/>
      <c r="AJ1" s="176"/>
      <c r="AK1" s="176"/>
      <c r="AL1" s="176"/>
      <c r="AM1" s="176"/>
      <c r="AN1" s="176"/>
      <c r="AO1" s="176"/>
      <c r="AP1" s="176"/>
      <c r="AQ1" s="176"/>
      <c r="AR1" s="176"/>
      <c r="AS1" s="176"/>
      <c r="AT1" s="176"/>
    </row>
    <row r="2" spans="2:48" ht="23.25">
      <c r="B2" s="179" t="s">
        <v>1</v>
      </c>
      <c r="C2" s="179"/>
      <c r="D2" s="179"/>
      <c r="E2" s="179"/>
      <c r="F2" s="166" t="s">
        <v>117</v>
      </c>
      <c r="G2" s="166"/>
      <c r="H2" s="166"/>
      <c r="I2" s="166"/>
      <c r="J2" s="166"/>
      <c r="K2" s="53"/>
      <c r="L2" s="54"/>
      <c r="M2" s="54"/>
      <c r="N2" s="55"/>
      <c r="O2" s="55"/>
      <c r="P2" s="56"/>
      <c r="Q2" s="55"/>
      <c r="R2" s="55"/>
      <c r="S2" s="57"/>
      <c r="T2" s="2"/>
      <c r="U2" s="2"/>
      <c r="V2" s="1"/>
      <c r="W2" s="3"/>
      <c r="X2" s="3"/>
      <c r="Y2" s="3"/>
      <c r="Z2" s="3"/>
      <c r="AA2" s="4"/>
      <c r="AB2" s="4"/>
      <c r="AE2" s="3"/>
      <c r="AF2" s="3"/>
      <c r="AG2" s="3"/>
      <c r="AH2" s="3"/>
      <c r="AI2" s="3"/>
      <c r="AL2" s="155" t="s">
        <v>2</v>
      </c>
      <c r="AM2" s="155"/>
      <c r="AN2" s="155"/>
      <c r="AO2" s="155"/>
      <c r="AP2" s="155"/>
      <c r="AQ2" s="155"/>
      <c r="AR2" s="170">
        <v>9143</v>
      </c>
      <c r="AS2" s="170"/>
      <c r="AT2" s="170"/>
      <c r="AU2" s="3"/>
      <c r="AV2" s="3"/>
    </row>
    <row r="3" spans="2:48" ht="25.5">
      <c r="B3" s="179"/>
      <c r="C3" s="179"/>
      <c r="D3" s="179"/>
      <c r="E3" s="179"/>
      <c r="F3" s="166"/>
      <c r="G3" s="166"/>
      <c r="H3" s="166"/>
      <c r="I3" s="166"/>
      <c r="J3" s="166"/>
      <c r="K3" s="53"/>
      <c r="L3" s="129">
        <f>SUMIF(J11:J18,"3",G11:G18)+SUMIF(J11:J128,"3",L11:L18)+SUMIF(J11:J18,"3",N11:N18)</f>
        <v>508.9878766712021</v>
      </c>
      <c r="M3" s="54"/>
      <c r="N3" s="58"/>
      <c r="O3" s="125">
        <v>1</v>
      </c>
      <c r="P3" s="126">
        <v>52</v>
      </c>
      <c r="Q3" s="127"/>
      <c r="R3" s="127" t="s">
        <v>40</v>
      </c>
      <c r="S3" s="128"/>
      <c r="T3" s="221">
        <v>27</v>
      </c>
      <c r="U3" s="5"/>
      <c r="V3" s="5"/>
      <c r="W3" s="5"/>
      <c r="X3" s="5"/>
      <c r="Y3" s="5"/>
      <c r="Z3" s="5"/>
      <c r="AA3" s="4"/>
      <c r="AB3" s="4"/>
      <c r="AF3" s="3"/>
      <c r="AG3" s="155" t="s">
        <v>115</v>
      </c>
      <c r="AH3" s="155"/>
      <c r="AI3" s="155"/>
      <c r="AJ3" s="155"/>
      <c r="AK3" s="155"/>
      <c r="AL3" s="155"/>
      <c r="AM3" s="155"/>
      <c r="AN3" s="155"/>
      <c r="AO3" s="155"/>
      <c r="AP3" s="155"/>
      <c r="AQ3" s="155"/>
      <c r="AR3" s="145">
        <v>680.8672491906689</v>
      </c>
      <c r="AS3" s="145"/>
      <c r="AT3" s="145"/>
      <c r="AU3" s="177" t="s">
        <v>4</v>
      </c>
      <c r="AV3" s="177"/>
    </row>
    <row r="4" spans="2:48" ht="25.5">
      <c r="B4" s="179"/>
      <c r="C4" s="179"/>
      <c r="D4" s="179"/>
      <c r="E4" s="179"/>
      <c r="F4" s="166"/>
      <c r="G4" s="166"/>
      <c r="H4" s="166"/>
      <c r="I4" s="166"/>
      <c r="J4" s="166"/>
      <c r="K4" s="53"/>
      <c r="L4" s="54"/>
      <c r="M4" s="54"/>
      <c r="N4" s="61"/>
      <c r="O4" s="125">
        <v>2</v>
      </c>
      <c r="P4" s="126">
        <v>27</v>
      </c>
      <c r="Q4" s="127"/>
      <c r="R4" s="127" t="s">
        <v>159</v>
      </c>
      <c r="S4" s="128"/>
      <c r="T4" s="222">
        <v>25</v>
      </c>
      <c r="U4" s="63"/>
      <c r="V4" s="5"/>
      <c r="W4" s="5"/>
      <c r="X4" s="5"/>
      <c r="Y4" s="5"/>
      <c r="Z4" s="5"/>
      <c r="AE4" s="155" t="s">
        <v>116</v>
      </c>
      <c r="AF4" s="155"/>
      <c r="AG4" s="155"/>
      <c r="AH4" s="155"/>
      <c r="AI4" s="155"/>
      <c r="AJ4" s="155"/>
      <c r="AK4" s="155"/>
      <c r="AL4" s="155"/>
      <c r="AM4" s="155"/>
      <c r="AN4" s="155"/>
      <c r="AO4" s="155"/>
      <c r="AP4" s="155"/>
      <c r="AQ4" s="155"/>
      <c r="AR4" s="178">
        <v>405.55631581687294</v>
      </c>
      <c r="AS4" s="178"/>
      <c r="AT4" s="178"/>
      <c r="AU4" s="177" t="s">
        <v>4</v>
      </c>
      <c r="AV4" s="177"/>
    </row>
    <row r="5" spans="2:48" ht="25.5">
      <c r="B5" s="120"/>
      <c r="C5" s="120"/>
      <c r="D5" s="120"/>
      <c r="E5" s="120"/>
      <c r="F5" s="121"/>
      <c r="G5" s="121"/>
      <c r="H5" s="121"/>
      <c r="I5" s="121"/>
      <c r="J5" s="121"/>
      <c r="K5" s="53"/>
      <c r="L5" s="54"/>
      <c r="M5" s="54"/>
      <c r="N5" s="61"/>
      <c r="O5" s="125">
        <v>3</v>
      </c>
      <c r="P5" s="126">
        <v>0</v>
      </c>
      <c r="Q5" s="127"/>
      <c r="R5" s="127" t="s">
        <v>36</v>
      </c>
      <c r="S5" s="128"/>
      <c r="T5" s="222">
        <v>508</v>
      </c>
      <c r="U5" s="63"/>
      <c r="V5" s="5"/>
      <c r="W5" s="5"/>
      <c r="X5" s="5"/>
      <c r="Y5" s="5"/>
      <c r="Z5" s="5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2"/>
      <c r="AR5" s="124"/>
      <c r="AS5" s="124"/>
      <c r="AT5" s="124"/>
      <c r="AU5" s="123"/>
      <c r="AV5" s="123"/>
    </row>
    <row r="6" spans="1:48" ht="18.75" customHeight="1">
      <c r="A6" s="27"/>
      <c r="B6" s="6"/>
      <c r="C6" s="6"/>
      <c r="G6" s="7"/>
      <c r="L6" s="9"/>
      <c r="M6" s="9"/>
      <c r="N6" s="9"/>
      <c r="O6" s="125">
        <v>9</v>
      </c>
      <c r="P6" s="125">
        <v>0</v>
      </c>
      <c r="AE6" s="52"/>
      <c r="AF6" s="52"/>
      <c r="AM6" s="52"/>
      <c r="AN6" s="52"/>
      <c r="AT6" s="156" t="s">
        <v>6</v>
      </c>
      <c r="AU6" s="156"/>
      <c r="AV6" s="156"/>
    </row>
    <row r="7" spans="1:48" ht="21" customHeight="1">
      <c r="A7" s="165" t="s">
        <v>45</v>
      </c>
      <c r="B7" s="138" t="s">
        <v>7</v>
      </c>
      <c r="C7" s="138" t="s">
        <v>8</v>
      </c>
      <c r="D7" s="138" t="s">
        <v>9</v>
      </c>
      <c r="E7" s="138" t="s">
        <v>10</v>
      </c>
      <c r="F7" s="138" t="s">
        <v>11</v>
      </c>
      <c r="G7" s="159" t="s">
        <v>47</v>
      </c>
      <c r="H7" s="160"/>
      <c r="I7" s="161"/>
      <c r="J7" s="135" t="s">
        <v>12</v>
      </c>
      <c r="K7" s="163" t="s">
        <v>37</v>
      </c>
      <c r="L7" s="163"/>
      <c r="M7" s="163"/>
      <c r="N7" s="163"/>
      <c r="O7" s="135" t="s">
        <v>13</v>
      </c>
      <c r="P7" s="140" t="s">
        <v>5</v>
      </c>
      <c r="Q7" s="135" t="s">
        <v>31</v>
      </c>
      <c r="R7" s="167" t="s">
        <v>38</v>
      </c>
      <c r="S7" s="152" t="s">
        <v>39</v>
      </c>
      <c r="T7" s="173" t="s">
        <v>14</v>
      </c>
      <c r="U7" s="174"/>
      <c r="V7" s="174"/>
      <c r="W7" s="174"/>
      <c r="X7" s="174"/>
      <c r="Y7" s="174"/>
      <c r="Z7" s="174"/>
      <c r="AA7" s="174"/>
      <c r="AB7" s="174"/>
      <c r="AC7" s="174"/>
      <c r="AD7" s="174"/>
      <c r="AE7" s="174"/>
      <c r="AF7" s="174"/>
      <c r="AG7" s="174"/>
      <c r="AH7" s="174"/>
      <c r="AI7" s="174"/>
      <c r="AJ7" s="174"/>
      <c r="AK7" s="174"/>
      <c r="AL7" s="174"/>
      <c r="AM7" s="174"/>
      <c r="AN7" s="174"/>
      <c r="AO7" s="174"/>
      <c r="AP7" s="174"/>
      <c r="AQ7" s="174"/>
      <c r="AR7" s="174"/>
      <c r="AS7" s="174"/>
      <c r="AT7" s="174"/>
      <c r="AU7" s="175"/>
      <c r="AV7" s="139" t="s">
        <v>48</v>
      </c>
    </row>
    <row r="8" spans="1:48" ht="18.75" customHeight="1">
      <c r="A8" s="165"/>
      <c r="B8" s="138"/>
      <c r="C8" s="138"/>
      <c r="D8" s="138"/>
      <c r="E8" s="138"/>
      <c r="F8" s="138"/>
      <c r="G8" s="162" t="s">
        <v>3</v>
      </c>
      <c r="H8" s="158" t="s">
        <v>46</v>
      </c>
      <c r="I8" s="158"/>
      <c r="J8" s="136"/>
      <c r="K8" s="164" t="s">
        <v>40</v>
      </c>
      <c r="L8" s="146" t="s">
        <v>41</v>
      </c>
      <c r="M8" s="148" t="s">
        <v>42</v>
      </c>
      <c r="N8" s="149" t="s">
        <v>43</v>
      </c>
      <c r="O8" s="136"/>
      <c r="P8" s="141"/>
      <c r="Q8" s="136"/>
      <c r="R8" s="168"/>
      <c r="S8" s="153"/>
      <c r="T8" s="144" t="s">
        <v>15</v>
      </c>
      <c r="U8" s="144"/>
      <c r="V8" s="144"/>
      <c r="W8" s="144"/>
      <c r="X8" s="171" t="s">
        <v>16</v>
      </c>
      <c r="Y8" s="171"/>
      <c r="Z8" s="171"/>
      <c r="AA8" s="171"/>
      <c r="AB8" s="172" t="s">
        <v>17</v>
      </c>
      <c r="AC8" s="172"/>
      <c r="AD8" s="172"/>
      <c r="AE8" s="172"/>
      <c r="AF8" s="143" t="s">
        <v>18</v>
      </c>
      <c r="AG8" s="143"/>
      <c r="AH8" s="143"/>
      <c r="AI8" s="143"/>
      <c r="AJ8" s="150" t="s">
        <v>19</v>
      </c>
      <c r="AK8" s="150"/>
      <c r="AL8" s="150"/>
      <c r="AM8" s="150"/>
      <c r="AN8" s="151" t="s">
        <v>20</v>
      </c>
      <c r="AO8" s="151"/>
      <c r="AP8" s="151"/>
      <c r="AQ8" s="151"/>
      <c r="AR8" s="134" t="s">
        <v>21</v>
      </c>
      <c r="AS8" s="134"/>
      <c r="AT8" s="134"/>
      <c r="AU8" s="134"/>
      <c r="AV8" s="139"/>
    </row>
    <row r="9" spans="1:48" ht="56.25" customHeight="1">
      <c r="A9" s="165"/>
      <c r="B9" s="138"/>
      <c r="C9" s="138"/>
      <c r="D9" s="138"/>
      <c r="E9" s="138"/>
      <c r="F9" s="138"/>
      <c r="G9" s="162"/>
      <c r="H9" s="15" t="s">
        <v>22</v>
      </c>
      <c r="I9" s="16" t="s">
        <v>23</v>
      </c>
      <c r="J9" s="137"/>
      <c r="K9" s="164"/>
      <c r="L9" s="147"/>
      <c r="M9" s="148"/>
      <c r="N9" s="149"/>
      <c r="O9" s="137"/>
      <c r="P9" s="142"/>
      <c r="Q9" s="137"/>
      <c r="R9" s="169"/>
      <c r="S9" s="154"/>
      <c r="T9" s="73" t="s">
        <v>24</v>
      </c>
      <c r="U9" s="73" t="s">
        <v>25</v>
      </c>
      <c r="V9" s="73" t="s">
        <v>26</v>
      </c>
      <c r="W9" s="73" t="s">
        <v>27</v>
      </c>
      <c r="X9" s="74" t="s">
        <v>24</v>
      </c>
      <c r="Y9" s="74" t="s">
        <v>25</v>
      </c>
      <c r="Z9" s="74" t="s">
        <v>26</v>
      </c>
      <c r="AA9" s="74" t="s">
        <v>27</v>
      </c>
      <c r="AB9" s="75" t="s">
        <v>24</v>
      </c>
      <c r="AC9" s="75" t="s">
        <v>25</v>
      </c>
      <c r="AD9" s="75" t="s">
        <v>26</v>
      </c>
      <c r="AE9" s="75" t="s">
        <v>27</v>
      </c>
      <c r="AF9" s="76" t="s">
        <v>24</v>
      </c>
      <c r="AG9" s="76" t="s">
        <v>25</v>
      </c>
      <c r="AH9" s="76" t="s">
        <v>26</v>
      </c>
      <c r="AI9" s="76" t="s">
        <v>27</v>
      </c>
      <c r="AJ9" s="70" t="s">
        <v>24</v>
      </c>
      <c r="AK9" s="70" t="s">
        <v>25</v>
      </c>
      <c r="AL9" s="70" t="s">
        <v>26</v>
      </c>
      <c r="AM9" s="70" t="s">
        <v>27</v>
      </c>
      <c r="AN9" s="71" t="s">
        <v>24</v>
      </c>
      <c r="AO9" s="71" t="s">
        <v>25</v>
      </c>
      <c r="AP9" s="71" t="s">
        <v>26</v>
      </c>
      <c r="AQ9" s="71" t="s">
        <v>27</v>
      </c>
      <c r="AR9" s="72" t="s">
        <v>24</v>
      </c>
      <c r="AS9" s="72" t="s">
        <v>25</v>
      </c>
      <c r="AT9" s="72" t="s">
        <v>26</v>
      </c>
      <c r="AU9" s="72" t="s">
        <v>27</v>
      </c>
      <c r="AV9" s="139"/>
    </row>
    <row r="10" spans="1:48" ht="15">
      <c r="A10" s="157" t="s">
        <v>28</v>
      </c>
      <c r="B10" s="157"/>
      <c r="C10" s="157"/>
      <c r="D10" s="157"/>
      <c r="E10" s="157"/>
      <c r="F10" s="157"/>
      <c r="G10" s="17">
        <f>I10+H10</f>
        <v>660.803069427888</v>
      </c>
      <c r="H10" s="18">
        <f>SUM(H11:H1001)</f>
        <v>386.74068294347296</v>
      </c>
      <c r="I10" s="18">
        <f aca="true" t="shared" si="0" ref="I10:AU10">SUM(I11:I1001)</f>
        <v>274.062386484415</v>
      </c>
      <c r="J10" s="18">
        <f t="shared" si="0"/>
        <v>14</v>
      </c>
      <c r="K10" s="18">
        <f t="shared" si="0"/>
        <v>535.98</v>
      </c>
      <c r="L10" s="18">
        <f t="shared" si="0"/>
        <v>25</v>
      </c>
      <c r="M10" s="18">
        <f t="shared" si="0"/>
        <v>0</v>
      </c>
      <c r="N10" s="18">
        <f t="shared" si="0"/>
        <v>0</v>
      </c>
      <c r="O10" s="18">
        <f t="shared" si="0"/>
        <v>115</v>
      </c>
      <c r="P10" s="18">
        <f t="shared" si="0"/>
        <v>18</v>
      </c>
      <c r="Q10" s="18">
        <f t="shared" si="0"/>
        <v>60</v>
      </c>
      <c r="R10" s="18">
        <f t="shared" si="0"/>
        <v>10</v>
      </c>
      <c r="S10" s="18">
        <f t="shared" si="0"/>
        <v>15</v>
      </c>
      <c r="T10" s="18">
        <f t="shared" si="0"/>
        <v>0</v>
      </c>
      <c r="U10" s="18">
        <f t="shared" si="0"/>
        <v>18</v>
      </c>
      <c r="V10" s="18">
        <f t="shared" si="0"/>
        <v>0</v>
      </c>
      <c r="W10" s="18">
        <f t="shared" si="0"/>
        <v>0</v>
      </c>
      <c r="X10" s="18">
        <f t="shared" si="0"/>
        <v>0</v>
      </c>
      <c r="Y10" s="18">
        <f t="shared" si="0"/>
        <v>0</v>
      </c>
      <c r="Z10" s="18">
        <f t="shared" si="0"/>
        <v>0</v>
      </c>
      <c r="AA10" s="18">
        <f t="shared" si="0"/>
        <v>0</v>
      </c>
      <c r="AB10" s="18">
        <f t="shared" si="0"/>
        <v>0</v>
      </c>
      <c r="AC10" s="18">
        <f t="shared" si="0"/>
        <v>0</v>
      </c>
      <c r="AD10" s="18">
        <f t="shared" si="0"/>
        <v>0</v>
      </c>
      <c r="AE10" s="18">
        <f t="shared" si="0"/>
        <v>0</v>
      </c>
      <c r="AF10" s="18">
        <f t="shared" si="0"/>
        <v>0</v>
      </c>
      <c r="AG10" s="18">
        <f t="shared" si="0"/>
        <v>0</v>
      </c>
      <c r="AH10" s="18">
        <f t="shared" si="0"/>
        <v>0</v>
      </c>
      <c r="AI10" s="18">
        <f t="shared" si="0"/>
        <v>0</v>
      </c>
      <c r="AJ10" s="18">
        <f t="shared" si="0"/>
        <v>0</v>
      </c>
      <c r="AK10" s="18">
        <f t="shared" si="0"/>
        <v>0</v>
      </c>
      <c r="AL10" s="18">
        <f t="shared" si="0"/>
        <v>0</v>
      </c>
      <c r="AM10" s="18">
        <f t="shared" si="0"/>
        <v>0</v>
      </c>
      <c r="AN10" s="18">
        <f t="shared" si="0"/>
        <v>0</v>
      </c>
      <c r="AO10" s="18">
        <f t="shared" si="0"/>
        <v>0</v>
      </c>
      <c r="AP10" s="18">
        <f t="shared" si="0"/>
        <v>0</v>
      </c>
      <c r="AQ10" s="18">
        <f t="shared" si="0"/>
        <v>0</v>
      </c>
      <c r="AR10" s="18">
        <f t="shared" si="0"/>
        <v>0</v>
      </c>
      <c r="AS10" s="18">
        <f t="shared" si="0"/>
        <v>0</v>
      </c>
      <c r="AT10" s="18">
        <f t="shared" si="0"/>
        <v>0</v>
      </c>
      <c r="AU10" s="18">
        <f t="shared" si="0"/>
        <v>0</v>
      </c>
      <c r="AV10" s="19"/>
    </row>
    <row r="11" spans="1:48" s="20" customFormat="1" ht="18.75">
      <c r="A11" s="51" t="str">
        <f aca="true" t="shared" si="1" ref="A11:A18">IF(J11=1,IF(K11&gt;0,IF(L11&gt;0,IF(N11&gt;0,11,11),IF(N11&gt;0,11,"")),IF(L11&gt;0,IF(N11&gt;0,11,""),IF(N11=0,22,""))),IF(L11&gt;0,IF(N11&gt;0,IF(P11&gt;0,66,""),IF(P11&gt;0,66,"")),IF(P11&gt;0,66,"")))&amp;" "&amp;IF(J11=1,IF(K11=0,IF(L11&gt;0,IF(N11&gt;0,IF(P11&gt;0,66,""),IF(P11&gt;0,66,"")),IF(P11&gt;0,66,"")),""),IF(P11&gt;0,66,""))&amp;" "&amp;IF(J11=1,IF(K11&gt;0,IF(P11&gt;0,IF(O11&lt;=7,IF(Q11=100,"","33"),IF(O11&lt;=25,IF(Q11&gt;0,IF(Q11&lt;100,"",33),IF(Q11=0,"","33")))),IF(O11&gt;25,"",33)),""),IF(J11&gt;1,IF(P11&gt;0,"55",""),IF(J11=0,IF(P11&gt;0,"55","00"))))&amp;" "&amp;IF(P11&gt;0,IF(R11&gt;0,IF(S11&gt;0,"",88),77),"")</f>
        <v>   </v>
      </c>
      <c r="B11" s="64">
        <v>1</v>
      </c>
      <c r="C11" s="69" t="s">
        <v>118</v>
      </c>
      <c r="D11" s="110" t="s">
        <v>119</v>
      </c>
      <c r="E11" s="65" t="s">
        <v>120</v>
      </c>
      <c r="F11" s="111" t="s">
        <v>121</v>
      </c>
      <c r="G11" s="68">
        <v>78.2773503631</v>
      </c>
      <c r="H11" s="68">
        <v>78.2773503631</v>
      </c>
      <c r="I11" s="68">
        <v>0</v>
      </c>
      <c r="J11" s="25">
        <v>1</v>
      </c>
      <c r="K11" s="112">
        <v>18</v>
      </c>
      <c r="L11" s="112">
        <v>0</v>
      </c>
      <c r="M11" s="112">
        <v>0</v>
      </c>
      <c r="N11" s="112">
        <v>0</v>
      </c>
      <c r="O11" s="25">
        <v>20</v>
      </c>
      <c r="P11" s="66">
        <v>18</v>
      </c>
      <c r="Q11" s="67">
        <v>60</v>
      </c>
      <c r="R11" s="25">
        <v>2</v>
      </c>
      <c r="S11" s="25">
        <v>3</v>
      </c>
      <c r="T11" s="66">
        <v>0</v>
      </c>
      <c r="U11" s="66">
        <v>18</v>
      </c>
      <c r="V11" s="66">
        <v>0</v>
      </c>
      <c r="W11" s="66">
        <v>0</v>
      </c>
      <c r="X11" s="66">
        <v>0</v>
      </c>
      <c r="Y11" s="66">
        <v>0</v>
      </c>
      <c r="Z11" s="66">
        <v>0</v>
      </c>
      <c r="AA11" s="66">
        <v>0</v>
      </c>
      <c r="AB11" s="66">
        <v>0</v>
      </c>
      <c r="AC11" s="66">
        <v>0</v>
      </c>
      <c r="AD11" s="66">
        <v>0</v>
      </c>
      <c r="AE11" s="66">
        <v>0</v>
      </c>
      <c r="AF11" s="66">
        <v>0</v>
      </c>
      <c r="AG11" s="66">
        <v>0</v>
      </c>
      <c r="AH11" s="66">
        <v>0</v>
      </c>
      <c r="AI11" s="66">
        <v>0</v>
      </c>
      <c r="AJ11" s="66">
        <v>0</v>
      </c>
      <c r="AK11" s="66">
        <v>0</v>
      </c>
      <c r="AL11" s="66">
        <v>0</v>
      </c>
      <c r="AM11" s="66">
        <v>0</v>
      </c>
      <c r="AN11" s="66">
        <v>0</v>
      </c>
      <c r="AO11" s="66">
        <v>0</v>
      </c>
      <c r="AP11" s="66">
        <v>0</v>
      </c>
      <c r="AQ11" s="66">
        <v>0</v>
      </c>
      <c r="AR11" s="66">
        <v>0</v>
      </c>
      <c r="AS11" s="66">
        <v>0</v>
      </c>
      <c r="AT11" s="66">
        <v>0</v>
      </c>
      <c r="AU11" s="66">
        <v>0</v>
      </c>
      <c r="AV11" s="14"/>
    </row>
    <row r="12" spans="1:48" ht="18.75">
      <c r="A12" s="51" t="str">
        <f t="shared" si="1"/>
        <v>   </v>
      </c>
      <c r="B12" s="64">
        <v>2</v>
      </c>
      <c r="C12" s="69" t="s">
        <v>122</v>
      </c>
      <c r="D12" s="110" t="s">
        <v>44</v>
      </c>
      <c r="E12" s="65" t="s">
        <v>120</v>
      </c>
      <c r="F12" s="111" t="s">
        <v>121</v>
      </c>
      <c r="G12" s="68">
        <v>447.4514235042762</v>
      </c>
      <c r="H12" s="68">
        <v>198.861256589</v>
      </c>
      <c r="I12" s="68">
        <v>248.5901669152762</v>
      </c>
      <c r="J12" s="25">
        <v>3</v>
      </c>
      <c r="K12" s="112">
        <v>447.45</v>
      </c>
      <c r="L12" s="112">
        <v>0</v>
      </c>
      <c r="M12" s="112">
        <v>0</v>
      </c>
      <c r="N12" s="112">
        <v>0</v>
      </c>
      <c r="O12" s="25">
        <v>0</v>
      </c>
      <c r="P12" s="66">
        <v>0</v>
      </c>
      <c r="Q12" s="67">
        <v>0</v>
      </c>
      <c r="R12" s="25">
        <v>0</v>
      </c>
      <c r="S12" s="25">
        <v>0</v>
      </c>
      <c r="T12" s="66">
        <v>0</v>
      </c>
      <c r="U12" s="66">
        <v>0</v>
      </c>
      <c r="V12" s="66">
        <v>0</v>
      </c>
      <c r="W12" s="66">
        <v>0</v>
      </c>
      <c r="X12" s="66">
        <v>0</v>
      </c>
      <c r="Y12" s="66">
        <v>0</v>
      </c>
      <c r="Z12" s="66">
        <v>0</v>
      </c>
      <c r="AA12" s="66">
        <v>0</v>
      </c>
      <c r="AB12" s="66">
        <v>0</v>
      </c>
      <c r="AC12" s="66">
        <v>0</v>
      </c>
      <c r="AD12" s="66">
        <v>0</v>
      </c>
      <c r="AE12" s="66">
        <v>0</v>
      </c>
      <c r="AF12" s="66">
        <v>0</v>
      </c>
      <c r="AG12" s="66">
        <v>0</v>
      </c>
      <c r="AH12" s="66">
        <v>0</v>
      </c>
      <c r="AI12" s="66">
        <v>0</v>
      </c>
      <c r="AJ12" s="66">
        <v>0</v>
      </c>
      <c r="AK12" s="66">
        <v>0</v>
      </c>
      <c r="AL12" s="66">
        <v>0</v>
      </c>
      <c r="AM12" s="66">
        <v>0</v>
      </c>
      <c r="AN12" s="66">
        <v>0</v>
      </c>
      <c r="AO12" s="66">
        <v>0</v>
      </c>
      <c r="AP12" s="66">
        <v>0</v>
      </c>
      <c r="AQ12" s="66">
        <v>0</v>
      </c>
      <c r="AR12" s="66">
        <v>0</v>
      </c>
      <c r="AS12" s="66">
        <v>0</v>
      </c>
      <c r="AT12" s="66">
        <v>0</v>
      </c>
      <c r="AU12" s="66">
        <v>0</v>
      </c>
      <c r="AV12" s="14"/>
    </row>
    <row r="13" spans="1:48" ht="18.75">
      <c r="A13" s="51" t="str">
        <f t="shared" si="1"/>
        <v>   </v>
      </c>
      <c r="B13" s="64">
        <v>3</v>
      </c>
      <c r="C13" s="69" t="s">
        <v>123</v>
      </c>
      <c r="D13" s="110" t="s">
        <v>44</v>
      </c>
      <c r="E13" s="65" t="s">
        <v>120</v>
      </c>
      <c r="F13" s="111" t="s">
        <v>121</v>
      </c>
      <c r="G13" s="68">
        <v>6.8445681202839</v>
      </c>
      <c r="H13" s="68">
        <v>2.02971444761</v>
      </c>
      <c r="I13" s="68">
        <v>4.8148536726739</v>
      </c>
      <c r="J13" s="25">
        <v>1</v>
      </c>
      <c r="K13" s="112">
        <v>6</v>
      </c>
      <c r="L13" s="112">
        <v>0</v>
      </c>
      <c r="M13" s="112">
        <v>0</v>
      </c>
      <c r="N13" s="112">
        <v>0</v>
      </c>
      <c r="O13" s="25">
        <v>27</v>
      </c>
      <c r="P13" s="66">
        <v>0</v>
      </c>
      <c r="Q13" s="67">
        <v>0</v>
      </c>
      <c r="R13" s="25">
        <v>2</v>
      </c>
      <c r="S13" s="25">
        <v>3</v>
      </c>
      <c r="T13" s="66">
        <v>0</v>
      </c>
      <c r="U13" s="66">
        <v>0</v>
      </c>
      <c r="V13" s="66">
        <v>0</v>
      </c>
      <c r="W13" s="66">
        <v>0</v>
      </c>
      <c r="X13" s="66">
        <v>0</v>
      </c>
      <c r="Y13" s="66">
        <v>0</v>
      </c>
      <c r="Z13" s="66">
        <v>0</v>
      </c>
      <c r="AA13" s="66">
        <v>0</v>
      </c>
      <c r="AB13" s="66">
        <v>0</v>
      </c>
      <c r="AC13" s="66">
        <v>0</v>
      </c>
      <c r="AD13" s="66">
        <v>0</v>
      </c>
      <c r="AE13" s="66">
        <v>0</v>
      </c>
      <c r="AF13" s="66">
        <v>0</v>
      </c>
      <c r="AG13" s="66">
        <v>0</v>
      </c>
      <c r="AH13" s="66">
        <v>0</v>
      </c>
      <c r="AI13" s="66">
        <v>0</v>
      </c>
      <c r="AJ13" s="66">
        <v>0</v>
      </c>
      <c r="AK13" s="66">
        <v>0</v>
      </c>
      <c r="AL13" s="66">
        <v>0</v>
      </c>
      <c r="AM13" s="66">
        <v>0</v>
      </c>
      <c r="AN13" s="66">
        <v>0</v>
      </c>
      <c r="AO13" s="66">
        <v>0</v>
      </c>
      <c r="AP13" s="66">
        <v>0</v>
      </c>
      <c r="AQ13" s="66">
        <v>0</v>
      </c>
      <c r="AR13" s="66">
        <v>0</v>
      </c>
      <c r="AS13" s="66">
        <v>0</v>
      </c>
      <c r="AT13" s="66">
        <v>0</v>
      </c>
      <c r="AU13" s="66">
        <v>0</v>
      </c>
      <c r="AV13" s="14"/>
    </row>
    <row r="14" spans="1:48" ht="18.75">
      <c r="A14" s="51" t="str">
        <f t="shared" si="1"/>
        <v>   </v>
      </c>
      <c r="B14" s="64">
        <v>4</v>
      </c>
      <c r="C14" s="69" t="s">
        <v>124</v>
      </c>
      <c r="D14" s="110" t="s">
        <v>44</v>
      </c>
      <c r="E14" s="65" t="s">
        <v>120</v>
      </c>
      <c r="F14" s="111" t="s">
        <v>121</v>
      </c>
      <c r="G14" s="68">
        <v>28.2441636049259</v>
      </c>
      <c r="H14" s="68">
        <v>28.1898381791</v>
      </c>
      <c r="I14" s="68">
        <v>0.0543254258259</v>
      </c>
      <c r="J14" s="25">
        <v>3</v>
      </c>
      <c r="K14" s="112">
        <v>28.24</v>
      </c>
      <c r="L14" s="112">
        <v>0</v>
      </c>
      <c r="M14" s="112">
        <v>0</v>
      </c>
      <c r="N14" s="112">
        <v>0</v>
      </c>
      <c r="O14" s="25">
        <v>0</v>
      </c>
      <c r="P14" s="66">
        <v>0</v>
      </c>
      <c r="Q14" s="67">
        <v>0</v>
      </c>
      <c r="R14" s="25">
        <v>0</v>
      </c>
      <c r="S14" s="25">
        <v>0</v>
      </c>
      <c r="T14" s="66">
        <v>0</v>
      </c>
      <c r="U14" s="66">
        <v>0</v>
      </c>
      <c r="V14" s="66">
        <v>0</v>
      </c>
      <c r="W14" s="66">
        <v>0</v>
      </c>
      <c r="X14" s="66">
        <v>0</v>
      </c>
      <c r="Y14" s="66">
        <v>0</v>
      </c>
      <c r="Z14" s="66">
        <v>0</v>
      </c>
      <c r="AA14" s="66">
        <v>0</v>
      </c>
      <c r="AB14" s="66">
        <v>0</v>
      </c>
      <c r="AC14" s="66">
        <v>0</v>
      </c>
      <c r="AD14" s="66">
        <v>0</v>
      </c>
      <c r="AE14" s="66">
        <v>0</v>
      </c>
      <c r="AF14" s="66">
        <v>0</v>
      </c>
      <c r="AG14" s="66">
        <v>0</v>
      </c>
      <c r="AH14" s="66">
        <v>0</v>
      </c>
      <c r="AI14" s="66">
        <v>0</v>
      </c>
      <c r="AJ14" s="66">
        <v>0</v>
      </c>
      <c r="AK14" s="66">
        <v>0</v>
      </c>
      <c r="AL14" s="66">
        <v>0</v>
      </c>
      <c r="AM14" s="66">
        <v>0</v>
      </c>
      <c r="AN14" s="66">
        <v>0</v>
      </c>
      <c r="AO14" s="66">
        <v>0</v>
      </c>
      <c r="AP14" s="66">
        <v>0</v>
      </c>
      <c r="AQ14" s="66">
        <v>0</v>
      </c>
      <c r="AR14" s="66">
        <v>0</v>
      </c>
      <c r="AS14" s="66">
        <v>0</v>
      </c>
      <c r="AT14" s="66">
        <v>0</v>
      </c>
      <c r="AU14" s="66">
        <v>0</v>
      </c>
      <c r="AV14" s="14"/>
    </row>
    <row r="15" spans="1:48" ht="18.75">
      <c r="A15" s="51" t="str">
        <f t="shared" si="1"/>
        <v>   </v>
      </c>
      <c r="B15" s="64">
        <v>5</v>
      </c>
      <c r="C15" s="69" t="s">
        <v>125</v>
      </c>
      <c r="D15" s="110" t="s">
        <v>44</v>
      </c>
      <c r="E15" s="65" t="s">
        <v>120</v>
      </c>
      <c r="F15" s="111" t="s">
        <v>121</v>
      </c>
      <c r="G15" s="68">
        <v>55.816735114447994</v>
      </c>
      <c r="H15" s="68">
        <v>42.2466940274</v>
      </c>
      <c r="I15" s="68">
        <v>13.570041087048</v>
      </c>
      <c r="J15" s="25">
        <v>1</v>
      </c>
      <c r="K15" s="112">
        <v>0</v>
      </c>
      <c r="L15" s="112">
        <v>18</v>
      </c>
      <c r="M15" s="112">
        <v>0</v>
      </c>
      <c r="N15" s="112">
        <v>0</v>
      </c>
      <c r="O15" s="25">
        <v>25</v>
      </c>
      <c r="P15" s="66">
        <v>0</v>
      </c>
      <c r="Q15" s="67">
        <v>0</v>
      </c>
      <c r="R15" s="25">
        <v>2</v>
      </c>
      <c r="S15" s="25">
        <v>3</v>
      </c>
      <c r="T15" s="66">
        <v>0</v>
      </c>
      <c r="U15" s="66">
        <v>0</v>
      </c>
      <c r="V15" s="66">
        <v>0</v>
      </c>
      <c r="W15" s="66">
        <v>0</v>
      </c>
      <c r="X15" s="66">
        <v>0</v>
      </c>
      <c r="Y15" s="66">
        <v>0</v>
      </c>
      <c r="Z15" s="66">
        <v>0</v>
      </c>
      <c r="AA15" s="66">
        <v>0</v>
      </c>
      <c r="AB15" s="66">
        <v>0</v>
      </c>
      <c r="AC15" s="66">
        <v>0</v>
      </c>
      <c r="AD15" s="66">
        <v>0</v>
      </c>
      <c r="AE15" s="66">
        <v>0</v>
      </c>
      <c r="AF15" s="66">
        <v>0</v>
      </c>
      <c r="AG15" s="66">
        <v>0</v>
      </c>
      <c r="AH15" s="66">
        <v>0</v>
      </c>
      <c r="AI15" s="66">
        <v>0</v>
      </c>
      <c r="AJ15" s="66">
        <v>0</v>
      </c>
      <c r="AK15" s="66">
        <v>0</v>
      </c>
      <c r="AL15" s="66">
        <v>0</v>
      </c>
      <c r="AM15" s="66">
        <v>0</v>
      </c>
      <c r="AN15" s="66">
        <v>0</v>
      </c>
      <c r="AO15" s="66">
        <v>0</v>
      </c>
      <c r="AP15" s="66">
        <v>0</v>
      </c>
      <c r="AQ15" s="66">
        <v>0</v>
      </c>
      <c r="AR15" s="66">
        <v>0</v>
      </c>
      <c r="AS15" s="66">
        <v>0</v>
      </c>
      <c r="AT15" s="66">
        <v>0</v>
      </c>
      <c r="AU15" s="66">
        <v>0</v>
      </c>
      <c r="AV15" s="14"/>
    </row>
    <row r="16" spans="1:48" ht="18.75">
      <c r="A16" s="51" t="str">
        <f t="shared" si="1"/>
        <v>   </v>
      </c>
      <c r="B16" s="64">
        <v>6</v>
      </c>
      <c r="C16" s="69" t="s">
        <v>126</v>
      </c>
      <c r="D16" s="110" t="s">
        <v>44</v>
      </c>
      <c r="E16" s="65" t="s">
        <v>120</v>
      </c>
      <c r="F16" s="111" t="s">
        <v>121</v>
      </c>
      <c r="G16" s="68">
        <v>33.292289562</v>
      </c>
      <c r="H16" s="68">
        <v>33.292289562</v>
      </c>
      <c r="I16" s="68">
        <v>0</v>
      </c>
      <c r="J16" s="25">
        <v>3</v>
      </c>
      <c r="K16" s="112">
        <v>33.29</v>
      </c>
      <c r="L16" s="112">
        <v>0</v>
      </c>
      <c r="M16" s="112">
        <v>0</v>
      </c>
      <c r="N16" s="112">
        <v>0</v>
      </c>
      <c r="O16" s="25">
        <v>0</v>
      </c>
      <c r="P16" s="66">
        <v>0</v>
      </c>
      <c r="Q16" s="67">
        <v>0</v>
      </c>
      <c r="R16" s="25">
        <v>0</v>
      </c>
      <c r="S16" s="25">
        <v>0</v>
      </c>
      <c r="T16" s="66">
        <v>0</v>
      </c>
      <c r="U16" s="66">
        <v>0</v>
      </c>
      <c r="V16" s="66">
        <v>0</v>
      </c>
      <c r="W16" s="66">
        <v>0</v>
      </c>
      <c r="X16" s="66">
        <v>0</v>
      </c>
      <c r="Y16" s="66">
        <v>0</v>
      </c>
      <c r="Z16" s="66">
        <v>0</v>
      </c>
      <c r="AA16" s="66">
        <v>0</v>
      </c>
      <c r="AB16" s="66">
        <v>0</v>
      </c>
      <c r="AC16" s="66">
        <v>0</v>
      </c>
      <c r="AD16" s="66">
        <v>0</v>
      </c>
      <c r="AE16" s="66">
        <v>0</v>
      </c>
      <c r="AF16" s="66">
        <v>0</v>
      </c>
      <c r="AG16" s="66">
        <v>0</v>
      </c>
      <c r="AH16" s="66">
        <v>0</v>
      </c>
      <c r="AI16" s="66">
        <v>0</v>
      </c>
      <c r="AJ16" s="66">
        <v>0</v>
      </c>
      <c r="AK16" s="66">
        <v>0</v>
      </c>
      <c r="AL16" s="66">
        <v>0</v>
      </c>
      <c r="AM16" s="66">
        <v>0</v>
      </c>
      <c r="AN16" s="66">
        <v>0</v>
      </c>
      <c r="AO16" s="66">
        <v>0</v>
      </c>
      <c r="AP16" s="66">
        <v>0</v>
      </c>
      <c r="AQ16" s="66">
        <v>0</v>
      </c>
      <c r="AR16" s="66">
        <v>0</v>
      </c>
      <c r="AS16" s="66">
        <v>0</v>
      </c>
      <c r="AT16" s="66">
        <v>0</v>
      </c>
      <c r="AU16" s="66">
        <v>0</v>
      </c>
      <c r="AV16" s="14"/>
    </row>
    <row r="17" spans="1:48" ht="18.75">
      <c r="A17" s="51" t="str">
        <f t="shared" si="1"/>
        <v>   </v>
      </c>
      <c r="B17" s="64">
        <v>7</v>
      </c>
      <c r="C17" s="69" t="s">
        <v>127</v>
      </c>
      <c r="D17" s="110" t="s">
        <v>44</v>
      </c>
      <c r="E17" s="65" t="s">
        <v>120</v>
      </c>
      <c r="F17" s="111" t="s">
        <v>121</v>
      </c>
      <c r="G17" s="68">
        <v>7.876539158854</v>
      </c>
      <c r="H17" s="68">
        <v>0.843539775263</v>
      </c>
      <c r="I17" s="68">
        <v>7.032999383591</v>
      </c>
      <c r="J17" s="25">
        <v>1</v>
      </c>
      <c r="K17" s="112">
        <v>0</v>
      </c>
      <c r="L17" s="112">
        <v>7</v>
      </c>
      <c r="M17" s="112">
        <v>0</v>
      </c>
      <c r="N17" s="112">
        <v>0</v>
      </c>
      <c r="O17" s="25">
        <v>17</v>
      </c>
      <c r="P17" s="66">
        <v>0</v>
      </c>
      <c r="Q17" s="67">
        <v>0</v>
      </c>
      <c r="R17" s="25">
        <v>2</v>
      </c>
      <c r="S17" s="25">
        <v>3</v>
      </c>
      <c r="T17" s="66">
        <v>0</v>
      </c>
      <c r="U17" s="66">
        <v>0</v>
      </c>
      <c r="V17" s="66">
        <v>0</v>
      </c>
      <c r="W17" s="66">
        <v>0</v>
      </c>
      <c r="X17" s="66">
        <v>0</v>
      </c>
      <c r="Y17" s="66">
        <v>0</v>
      </c>
      <c r="Z17" s="66">
        <v>0</v>
      </c>
      <c r="AA17" s="66">
        <v>0</v>
      </c>
      <c r="AB17" s="66">
        <v>0</v>
      </c>
      <c r="AC17" s="66">
        <v>0</v>
      </c>
      <c r="AD17" s="66">
        <v>0</v>
      </c>
      <c r="AE17" s="66">
        <v>0</v>
      </c>
      <c r="AF17" s="66">
        <v>0</v>
      </c>
      <c r="AG17" s="66">
        <v>0</v>
      </c>
      <c r="AH17" s="66">
        <v>0</v>
      </c>
      <c r="AI17" s="66">
        <v>0</v>
      </c>
      <c r="AJ17" s="66">
        <v>0</v>
      </c>
      <c r="AK17" s="66">
        <v>0</v>
      </c>
      <c r="AL17" s="66">
        <v>0</v>
      </c>
      <c r="AM17" s="66">
        <v>0</v>
      </c>
      <c r="AN17" s="66">
        <v>0</v>
      </c>
      <c r="AO17" s="66">
        <v>0</v>
      </c>
      <c r="AP17" s="66">
        <v>0</v>
      </c>
      <c r="AQ17" s="66">
        <v>0</v>
      </c>
      <c r="AR17" s="66">
        <v>0</v>
      </c>
      <c r="AS17" s="66">
        <v>0</v>
      </c>
      <c r="AT17" s="66">
        <v>0</v>
      </c>
      <c r="AU17" s="66">
        <v>0</v>
      </c>
      <c r="AV17" s="14"/>
    </row>
    <row r="18" spans="1:48" ht="18.75">
      <c r="A18" s="51" t="str">
        <f t="shared" si="1"/>
        <v>   </v>
      </c>
      <c r="B18" s="64">
        <v>8</v>
      </c>
      <c r="C18" s="69" t="s">
        <v>128</v>
      </c>
      <c r="D18" s="110" t="s">
        <v>119</v>
      </c>
      <c r="E18" s="65" t="s">
        <v>120</v>
      </c>
      <c r="F18" s="111" t="s">
        <v>121</v>
      </c>
      <c r="G18" s="116">
        <v>3</v>
      </c>
      <c r="H18" s="117">
        <v>3</v>
      </c>
      <c r="I18" s="116">
        <v>0</v>
      </c>
      <c r="J18" s="25">
        <v>1</v>
      </c>
      <c r="K18" s="112">
        <v>3</v>
      </c>
      <c r="L18" s="112">
        <v>0</v>
      </c>
      <c r="M18" s="112">
        <v>0</v>
      </c>
      <c r="N18" s="112">
        <v>0</v>
      </c>
      <c r="O18" s="25">
        <v>26</v>
      </c>
      <c r="P18" s="66">
        <v>0</v>
      </c>
      <c r="Q18" s="67">
        <v>0</v>
      </c>
      <c r="R18" s="25">
        <v>2</v>
      </c>
      <c r="S18" s="25">
        <v>3</v>
      </c>
      <c r="T18" s="66">
        <v>0</v>
      </c>
      <c r="U18" s="66">
        <v>0</v>
      </c>
      <c r="V18" s="66">
        <v>0</v>
      </c>
      <c r="W18" s="66">
        <v>0</v>
      </c>
      <c r="X18" s="66">
        <v>0</v>
      </c>
      <c r="Y18" s="66">
        <v>0</v>
      </c>
      <c r="Z18" s="66">
        <v>0</v>
      </c>
      <c r="AA18" s="66">
        <v>0</v>
      </c>
      <c r="AB18" s="66">
        <v>0</v>
      </c>
      <c r="AC18" s="66">
        <v>0</v>
      </c>
      <c r="AD18" s="66">
        <v>0</v>
      </c>
      <c r="AE18" s="66">
        <v>0</v>
      </c>
      <c r="AF18" s="66">
        <v>0</v>
      </c>
      <c r="AG18" s="66">
        <v>0</v>
      </c>
      <c r="AH18" s="66">
        <v>0</v>
      </c>
      <c r="AI18" s="66">
        <v>0</v>
      </c>
      <c r="AJ18" s="66">
        <v>0</v>
      </c>
      <c r="AK18" s="66">
        <v>0</v>
      </c>
      <c r="AL18" s="66">
        <v>0</v>
      </c>
      <c r="AM18" s="66">
        <v>0</v>
      </c>
      <c r="AN18" s="66">
        <v>0</v>
      </c>
      <c r="AO18" s="66">
        <v>0</v>
      </c>
      <c r="AP18" s="66">
        <v>0</v>
      </c>
      <c r="AQ18" s="66">
        <v>0</v>
      </c>
      <c r="AR18" s="66">
        <v>0</v>
      </c>
      <c r="AS18" s="66">
        <v>0</v>
      </c>
      <c r="AT18" s="66">
        <v>0</v>
      </c>
      <c r="AU18" s="66">
        <v>0</v>
      </c>
      <c r="AV18" s="14"/>
    </row>
  </sheetData>
  <sheetProtection selectLockedCells="1"/>
  <mergeCells count="42">
    <mergeCell ref="AR2:AT2"/>
    <mergeCell ref="X8:AA8"/>
    <mergeCell ref="AB8:AE8"/>
    <mergeCell ref="T7:AU7"/>
    <mergeCell ref="C1:AT1"/>
    <mergeCell ref="AU3:AV3"/>
    <mergeCell ref="AE4:AQ4"/>
    <mergeCell ref="AR4:AT4"/>
    <mergeCell ref="AU4:AV4"/>
    <mergeCell ref="B2:E4"/>
    <mergeCell ref="AL2:AQ2"/>
    <mergeCell ref="E7:E9"/>
    <mergeCell ref="C7:C9"/>
    <mergeCell ref="D7:D9"/>
    <mergeCell ref="F2:J4"/>
    <mergeCell ref="R7:R9"/>
    <mergeCell ref="A10:F10"/>
    <mergeCell ref="H8:I8"/>
    <mergeCell ref="G7:I7"/>
    <mergeCell ref="G8:G9"/>
    <mergeCell ref="K7:N7"/>
    <mergeCell ref="K8:K9"/>
    <mergeCell ref="A7:A9"/>
    <mergeCell ref="AR3:AT3"/>
    <mergeCell ref="L8:L9"/>
    <mergeCell ref="M8:M9"/>
    <mergeCell ref="N8:N9"/>
    <mergeCell ref="AJ8:AM8"/>
    <mergeCell ref="AN8:AQ8"/>
    <mergeCell ref="S7:S9"/>
    <mergeCell ref="AG3:AQ3"/>
    <mergeCell ref="O7:O9"/>
    <mergeCell ref="AT6:AV6"/>
    <mergeCell ref="AR8:AU8"/>
    <mergeCell ref="Q7:Q9"/>
    <mergeCell ref="J7:J9"/>
    <mergeCell ref="B7:B9"/>
    <mergeCell ref="F7:F9"/>
    <mergeCell ref="AV7:AV9"/>
    <mergeCell ref="P7:P9"/>
    <mergeCell ref="AF8:AI8"/>
    <mergeCell ref="T8:W8"/>
  </mergeCells>
  <dataValidations count="7">
    <dataValidation type="whole" allowBlank="1" showInputMessage="1" showErrorMessage="1" error="กรอกเฉพาะ 0 1 2 3" sqref="S6:S9 S11:S65536">
      <formula1>0</formula1>
      <formula2>3</formula2>
    </dataValidation>
    <dataValidation type="whole" allowBlank="1" showInputMessage="1" showErrorMessage="1" error="กรอกเฉพาะ 0 1 2" sqref="S1:S5 R6:R9 R11:R65536">
      <formula1>0</formula1>
      <formula2>2</formula2>
    </dataValidation>
    <dataValidation type="whole" allowBlank="1" showInputMessage="1" showErrorMessage="1" error="กรอกเฉพาะ 0 1 2 3 9" sqref="J6:J9">
      <formula1>0</formula1>
      <formula2>9</formula2>
    </dataValidation>
    <dataValidation type="whole" allowBlank="1" showInputMessage="1" showErrorMessage="1" error="กรอกเฉพาะจำนวนเต็ม" sqref="O6:O9">
      <formula1>0</formula1>
      <formula2>100</formula2>
    </dataValidation>
    <dataValidation type="whole" allowBlank="1" showInputMessage="1" showErrorMessage="1" error="กรอกจำนวนเต็ม" sqref="P1:P5">
      <formula1>0</formula1>
      <formula2>100</formula2>
    </dataValidation>
    <dataValidation type="whole" allowBlank="1" showInputMessage="1" showErrorMessage="1" errorTitle="ผิดพลาด" error="กรอกเฉพาะ 0 1 2 3 9" sqref="K1:K5">
      <formula1>0</formula1>
      <formula2>9</formula2>
    </dataValidation>
    <dataValidation type="textLength" operator="equal" allowBlank="1" showInputMessage="1" showErrorMessage="1" error="กรอกรหัสเกิน 9 หลัก" sqref="D1">
      <formula1>9</formula1>
    </dataValidation>
  </dataValidations>
  <printOptions horizontalCentered="1"/>
  <pageMargins left="0.1968503937007874" right="0.1968503937007874" top="0.5905511811023623" bottom="0.4724409448818898" header="0.31496062992125984" footer="0.1968503937007874"/>
  <pageSetup horizontalDpi="300" verticalDpi="300" orientation="landscape" paperSize="8" r:id="rId1"/>
  <headerFooter>
    <oddHeader xml:space="preserve">&amp;R&amp;"TH SarabunPSK,ตัวหนา"&amp;16ยางพารา_สฟอ.1   </oddHeader>
    <oddFooter>&amp;C&amp;"TH SarabunPSK,ธรรมดา"&amp;14หน้าที่ &amp;P จาก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B17"/>
  <sheetViews>
    <sheetView zoomScale="85" zoomScaleNormal="85" zoomScalePageLayoutView="40" workbookViewId="0" topLeftCell="A1">
      <selection activeCell="L26" sqref="L26"/>
    </sheetView>
  </sheetViews>
  <sheetFormatPr defaultColWidth="8.8515625" defaultRowHeight="15"/>
  <cols>
    <col min="1" max="1" width="10.140625" style="11" bestFit="1" customWidth="1"/>
    <col min="2" max="2" width="7.8515625" style="13" bestFit="1" customWidth="1"/>
    <col min="3" max="3" width="14.8515625" style="13" customWidth="1"/>
    <col min="4" max="4" width="6.421875" style="11" customWidth="1"/>
    <col min="5" max="5" width="7.7109375" style="11" customWidth="1"/>
    <col min="6" max="6" width="4.57421875" style="11" customWidth="1"/>
    <col min="7" max="7" width="9.57421875" style="11" bestFit="1" customWidth="1"/>
    <col min="8" max="8" width="8.8515625" style="11" customWidth="1"/>
    <col min="9" max="9" width="9.28125" style="11" customWidth="1"/>
    <col min="10" max="10" width="5.7109375" style="11" customWidth="1"/>
    <col min="11" max="11" width="8.7109375" style="8" customWidth="1"/>
    <col min="12" max="12" width="8.8515625" style="8" customWidth="1"/>
    <col min="13" max="13" width="7.8515625" style="8" customWidth="1"/>
    <col min="14" max="14" width="7.421875" style="8" customWidth="1"/>
    <col min="15" max="15" width="7.140625" style="13" customWidth="1"/>
    <col min="16" max="16" width="9.421875" style="11" customWidth="1"/>
    <col min="17" max="17" width="6.7109375" style="11" customWidth="1"/>
    <col min="18" max="18" width="9.8515625" style="11" customWidth="1"/>
    <col min="19" max="19" width="11.57421875" style="11" customWidth="1"/>
    <col min="20" max="34" width="3.7109375" style="11" bestFit="1" customWidth="1"/>
    <col min="35" max="42" width="4.421875" style="11" bestFit="1" customWidth="1"/>
    <col min="43" max="47" width="3.7109375" style="11" bestFit="1" customWidth="1"/>
    <col min="48" max="48" width="4.00390625" style="11" bestFit="1" customWidth="1"/>
    <col min="49" max="49" width="4.140625" style="11" bestFit="1" customWidth="1"/>
    <col min="50" max="50" width="7.00390625" style="11" bestFit="1" customWidth="1"/>
    <col min="51" max="51" width="3.28125" style="11" bestFit="1" customWidth="1"/>
    <col min="52" max="52" width="19.7109375" style="11" customWidth="1"/>
    <col min="53" max="16384" width="8.8515625" style="11" customWidth="1"/>
  </cols>
  <sheetData>
    <row r="1" spans="2:51" s="1" customFormat="1" ht="28.5">
      <c r="B1" s="176" t="s">
        <v>29</v>
      </c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  <c r="Z1" s="176"/>
      <c r="AA1" s="176"/>
      <c r="AB1" s="176"/>
      <c r="AC1" s="176"/>
      <c r="AD1" s="176"/>
      <c r="AE1" s="176"/>
      <c r="AF1" s="176"/>
      <c r="AG1" s="176"/>
      <c r="AH1" s="176"/>
      <c r="AI1" s="176"/>
      <c r="AJ1" s="176"/>
      <c r="AK1" s="176"/>
      <c r="AL1" s="176"/>
      <c r="AM1" s="176"/>
      <c r="AN1" s="176"/>
      <c r="AO1" s="176"/>
      <c r="AP1" s="176"/>
      <c r="AQ1" s="176"/>
      <c r="AR1" s="176"/>
      <c r="AS1" s="176"/>
      <c r="AT1" s="176"/>
      <c r="AU1" s="176"/>
      <c r="AV1" s="77"/>
      <c r="AW1" s="77"/>
      <c r="AX1" s="77"/>
      <c r="AY1" s="77"/>
    </row>
    <row r="2" spans="2:48" ht="23.25">
      <c r="B2" s="179" t="s">
        <v>1</v>
      </c>
      <c r="C2" s="179"/>
      <c r="D2" s="179"/>
      <c r="E2" s="179"/>
      <c r="F2" s="166" t="s">
        <v>117</v>
      </c>
      <c r="G2" s="166"/>
      <c r="H2" s="166"/>
      <c r="I2" s="166"/>
      <c r="J2" s="166"/>
      <c r="K2" s="53"/>
      <c r="L2" s="54"/>
      <c r="M2" s="54"/>
      <c r="N2" s="55"/>
      <c r="O2" s="55"/>
      <c r="P2" s="56"/>
      <c r="Q2" s="55"/>
      <c r="R2" s="55"/>
      <c r="S2" s="57"/>
      <c r="T2" s="2"/>
      <c r="U2" s="2"/>
      <c r="V2" s="1"/>
      <c r="W2" s="3"/>
      <c r="X2" s="3"/>
      <c r="Y2" s="3"/>
      <c r="Z2" s="3"/>
      <c r="AA2" s="4"/>
      <c r="AB2" s="4"/>
      <c r="AE2" s="3"/>
      <c r="AF2" s="3"/>
      <c r="AG2" s="3"/>
      <c r="AH2" s="3"/>
      <c r="AI2" s="3"/>
      <c r="AL2" s="155" t="s">
        <v>2</v>
      </c>
      <c r="AM2" s="155"/>
      <c r="AN2" s="155"/>
      <c r="AO2" s="155"/>
      <c r="AP2" s="155"/>
      <c r="AQ2" s="155"/>
      <c r="AR2" s="170">
        <v>9143</v>
      </c>
      <c r="AS2" s="170"/>
      <c r="AT2" s="170"/>
      <c r="AU2" s="3"/>
      <c r="AV2" s="3"/>
    </row>
    <row r="3" spans="2:48" ht="23.25">
      <c r="B3" s="179"/>
      <c r="C3" s="179"/>
      <c r="D3" s="179"/>
      <c r="E3" s="179"/>
      <c r="F3" s="166"/>
      <c r="G3" s="166"/>
      <c r="H3" s="166"/>
      <c r="I3" s="166"/>
      <c r="J3" s="166"/>
      <c r="K3" s="53"/>
      <c r="L3" s="54"/>
      <c r="M3" s="54"/>
      <c r="N3" s="58"/>
      <c r="O3" s="58"/>
      <c r="P3" s="59"/>
      <c r="Q3" s="78"/>
      <c r="R3" s="78"/>
      <c r="S3" s="60"/>
      <c r="T3" s="5"/>
      <c r="U3" s="5"/>
      <c r="V3" s="5"/>
      <c r="W3" s="5"/>
      <c r="X3" s="5"/>
      <c r="Y3" s="5"/>
      <c r="Z3" s="5"/>
      <c r="AA3" s="4"/>
      <c r="AB3" s="4"/>
      <c r="AF3" s="3"/>
      <c r="AG3" s="155" t="s">
        <v>115</v>
      </c>
      <c r="AH3" s="155"/>
      <c r="AI3" s="155"/>
      <c r="AJ3" s="155"/>
      <c r="AK3" s="155"/>
      <c r="AL3" s="155"/>
      <c r="AM3" s="155"/>
      <c r="AN3" s="155"/>
      <c r="AO3" s="155"/>
      <c r="AP3" s="155"/>
      <c r="AQ3" s="155"/>
      <c r="AR3" s="145">
        <v>680.8672491906689</v>
      </c>
      <c r="AS3" s="145"/>
      <c r="AT3" s="145"/>
      <c r="AU3" s="177" t="s">
        <v>4</v>
      </c>
      <c r="AV3" s="177"/>
    </row>
    <row r="4" spans="2:48" ht="23.25">
      <c r="B4" s="179"/>
      <c r="C4" s="179"/>
      <c r="D4" s="179"/>
      <c r="E4" s="179"/>
      <c r="F4" s="166"/>
      <c r="G4" s="166"/>
      <c r="H4" s="166"/>
      <c r="I4" s="166"/>
      <c r="J4" s="166"/>
      <c r="K4" s="53"/>
      <c r="L4" s="54"/>
      <c r="M4" s="54"/>
      <c r="N4" s="61"/>
      <c r="O4" s="61"/>
      <c r="P4" s="59"/>
      <c r="Q4" s="78"/>
      <c r="R4" s="78"/>
      <c r="S4" s="62"/>
      <c r="T4" s="63"/>
      <c r="U4" s="63"/>
      <c r="V4" s="5"/>
      <c r="W4" s="5"/>
      <c r="X4" s="5"/>
      <c r="Y4" s="5"/>
      <c r="Z4" s="5"/>
      <c r="AE4" s="155" t="s">
        <v>116</v>
      </c>
      <c r="AF4" s="155"/>
      <c r="AG4" s="155"/>
      <c r="AH4" s="155"/>
      <c r="AI4" s="155"/>
      <c r="AJ4" s="155"/>
      <c r="AK4" s="155"/>
      <c r="AL4" s="155"/>
      <c r="AM4" s="155"/>
      <c r="AN4" s="155"/>
      <c r="AO4" s="155"/>
      <c r="AP4" s="155"/>
      <c r="AQ4" s="155"/>
      <c r="AR4" s="178">
        <v>405.55631581687294</v>
      </c>
      <c r="AS4" s="178"/>
      <c r="AT4" s="178"/>
      <c r="AU4" s="177" t="s">
        <v>4</v>
      </c>
      <c r="AV4" s="177"/>
    </row>
    <row r="5" spans="1:47" ht="18.75" customHeight="1">
      <c r="A5" s="27"/>
      <c r="B5" s="6"/>
      <c r="C5" s="6"/>
      <c r="G5" s="7"/>
      <c r="L5" s="9"/>
      <c r="M5" s="9"/>
      <c r="N5" s="9"/>
      <c r="O5" s="6"/>
      <c r="AD5" s="10"/>
      <c r="AE5" s="10"/>
      <c r="AF5" s="10"/>
      <c r="AL5" s="10"/>
      <c r="AM5" s="10"/>
      <c r="AN5" s="10"/>
      <c r="AO5" s="10"/>
      <c r="AP5" s="10"/>
      <c r="AQ5" s="186" t="s">
        <v>6</v>
      </c>
      <c r="AR5" s="186"/>
      <c r="AS5" s="186"/>
      <c r="AT5" s="186"/>
      <c r="AU5" s="186"/>
    </row>
    <row r="6" spans="1:52" ht="21" customHeight="1">
      <c r="A6" s="165" t="s">
        <v>45</v>
      </c>
      <c r="B6" s="138" t="s">
        <v>7</v>
      </c>
      <c r="C6" s="138" t="s">
        <v>8</v>
      </c>
      <c r="D6" s="138" t="s">
        <v>9</v>
      </c>
      <c r="E6" s="138" t="s">
        <v>10</v>
      </c>
      <c r="F6" s="138" t="s">
        <v>11</v>
      </c>
      <c r="G6" s="159" t="s">
        <v>47</v>
      </c>
      <c r="H6" s="160"/>
      <c r="I6" s="161"/>
      <c r="J6" s="135" t="s">
        <v>12</v>
      </c>
      <c r="K6" s="163" t="s">
        <v>37</v>
      </c>
      <c r="L6" s="163"/>
      <c r="M6" s="163"/>
      <c r="N6" s="163"/>
      <c r="O6" s="135" t="s">
        <v>13</v>
      </c>
      <c r="P6" s="140" t="s">
        <v>5</v>
      </c>
      <c r="Q6" s="135" t="s">
        <v>31</v>
      </c>
      <c r="R6" s="167" t="s">
        <v>38</v>
      </c>
      <c r="S6" s="152" t="s">
        <v>39</v>
      </c>
      <c r="T6" s="173" t="s">
        <v>14</v>
      </c>
      <c r="U6" s="174"/>
      <c r="V6" s="174"/>
      <c r="W6" s="174"/>
      <c r="X6" s="174"/>
      <c r="Y6" s="174"/>
      <c r="Z6" s="174"/>
      <c r="AA6" s="174"/>
      <c r="AB6" s="174"/>
      <c r="AC6" s="174"/>
      <c r="AD6" s="174"/>
      <c r="AE6" s="174"/>
      <c r="AF6" s="174"/>
      <c r="AG6" s="174"/>
      <c r="AH6" s="174"/>
      <c r="AI6" s="174"/>
      <c r="AJ6" s="174"/>
      <c r="AK6" s="174"/>
      <c r="AL6" s="174"/>
      <c r="AM6" s="174"/>
      <c r="AN6" s="174"/>
      <c r="AO6" s="174"/>
      <c r="AP6" s="174"/>
      <c r="AQ6" s="174"/>
      <c r="AR6" s="174"/>
      <c r="AS6" s="174"/>
      <c r="AT6" s="174"/>
      <c r="AU6" s="175"/>
      <c r="AV6" s="180" t="s">
        <v>32</v>
      </c>
      <c r="AW6" s="181"/>
      <c r="AX6" s="181"/>
      <c r="AY6" s="182"/>
      <c r="AZ6" s="139" t="s">
        <v>48</v>
      </c>
    </row>
    <row r="7" spans="1:52" ht="18.75" customHeight="1">
      <c r="A7" s="165"/>
      <c r="B7" s="138"/>
      <c r="C7" s="138"/>
      <c r="D7" s="138"/>
      <c r="E7" s="138"/>
      <c r="F7" s="138"/>
      <c r="G7" s="162" t="s">
        <v>3</v>
      </c>
      <c r="H7" s="158" t="s">
        <v>46</v>
      </c>
      <c r="I7" s="158"/>
      <c r="J7" s="136"/>
      <c r="K7" s="164" t="s">
        <v>40</v>
      </c>
      <c r="L7" s="146" t="s">
        <v>41</v>
      </c>
      <c r="M7" s="148" t="s">
        <v>42</v>
      </c>
      <c r="N7" s="149" t="s">
        <v>43</v>
      </c>
      <c r="O7" s="136"/>
      <c r="P7" s="141"/>
      <c r="Q7" s="136"/>
      <c r="R7" s="168"/>
      <c r="S7" s="153"/>
      <c r="T7" s="144" t="s">
        <v>15</v>
      </c>
      <c r="U7" s="144"/>
      <c r="V7" s="144"/>
      <c r="W7" s="144"/>
      <c r="X7" s="171" t="s">
        <v>16</v>
      </c>
      <c r="Y7" s="171"/>
      <c r="Z7" s="171"/>
      <c r="AA7" s="171"/>
      <c r="AB7" s="172" t="s">
        <v>17</v>
      </c>
      <c r="AC7" s="172"/>
      <c r="AD7" s="172"/>
      <c r="AE7" s="172"/>
      <c r="AF7" s="143" t="s">
        <v>18</v>
      </c>
      <c r="AG7" s="143"/>
      <c r="AH7" s="143"/>
      <c r="AI7" s="143"/>
      <c r="AJ7" s="150" t="s">
        <v>19</v>
      </c>
      <c r="AK7" s="150"/>
      <c r="AL7" s="150"/>
      <c r="AM7" s="150"/>
      <c r="AN7" s="151" t="s">
        <v>20</v>
      </c>
      <c r="AO7" s="151"/>
      <c r="AP7" s="151"/>
      <c r="AQ7" s="151"/>
      <c r="AR7" s="134" t="s">
        <v>21</v>
      </c>
      <c r="AS7" s="134"/>
      <c r="AT7" s="134"/>
      <c r="AU7" s="134"/>
      <c r="AV7" s="183"/>
      <c r="AW7" s="184"/>
      <c r="AX7" s="184"/>
      <c r="AY7" s="185"/>
      <c r="AZ7" s="139"/>
    </row>
    <row r="8" spans="1:52" ht="21.75" customHeight="1">
      <c r="A8" s="165"/>
      <c r="B8" s="138"/>
      <c r="C8" s="138"/>
      <c r="D8" s="138"/>
      <c r="E8" s="138"/>
      <c r="F8" s="138"/>
      <c r="G8" s="162"/>
      <c r="H8" s="15" t="s">
        <v>22</v>
      </c>
      <c r="I8" s="16" t="s">
        <v>23</v>
      </c>
      <c r="J8" s="137"/>
      <c r="K8" s="164"/>
      <c r="L8" s="147"/>
      <c r="M8" s="148"/>
      <c r="N8" s="149"/>
      <c r="O8" s="137"/>
      <c r="P8" s="142"/>
      <c r="Q8" s="137"/>
      <c r="R8" s="169"/>
      <c r="S8" s="154"/>
      <c r="T8" s="73" t="s">
        <v>24</v>
      </c>
      <c r="U8" s="73" t="s">
        <v>25</v>
      </c>
      <c r="V8" s="73" t="s">
        <v>26</v>
      </c>
      <c r="W8" s="73" t="s">
        <v>27</v>
      </c>
      <c r="X8" s="74" t="s">
        <v>24</v>
      </c>
      <c r="Y8" s="74" t="s">
        <v>25</v>
      </c>
      <c r="Z8" s="74" t="s">
        <v>26</v>
      </c>
      <c r="AA8" s="74" t="s">
        <v>27</v>
      </c>
      <c r="AB8" s="75" t="s">
        <v>24</v>
      </c>
      <c r="AC8" s="75" t="s">
        <v>25</v>
      </c>
      <c r="AD8" s="75" t="s">
        <v>26</v>
      </c>
      <c r="AE8" s="75" t="s">
        <v>27</v>
      </c>
      <c r="AF8" s="76" t="s">
        <v>24</v>
      </c>
      <c r="AG8" s="76" t="s">
        <v>25</v>
      </c>
      <c r="AH8" s="76" t="s">
        <v>26</v>
      </c>
      <c r="AI8" s="76" t="s">
        <v>27</v>
      </c>
      <c r="AJ8" s="70" t="s">
        <v>24</v>
      </c>
      <c r="AK8" s="70" t="s">
        <v>25</v>
      </c>
      <c r="AL8" s="70" t="s">
        <v>26</v>
      </c>
      <c r="AM8" s="70" t="s">
        <v>27</v>
      </c>
      <c r="AN8" s="71" t="s">
        <v>24</v>
      </c>
      <c r="AO8" s="71" t="s">
        <v>25</v>
      </c>
      <c r="AP8" s="71" t="s">
        <v>26</v>
      </c>
      <c r="AQ8" s="71" t="s">
        <v>27</v>
      </c>
      <c r="AR8" s="72" t="s">
        <v>24</v>
      </c>
      <c r="AS8" s="72" t="s">
        <v>25</v>
      </c>
      <c r="AT8" s="72" t="s">
        <v>26</v>
      </c>
      <c r="AU8" s="72" t="s">
        <v>27</v>
      </c>
      <c r="AV8" s="12" t="s">
        <v>33</v>
      </c>
      <c r="AW8" s="24" t="s">
        <v>34</v>
      </c>
      <c r="AX8" s="22" t="s">
        <v>35</v>
      </c>
      <c r="AY8" s="23" t="s">
        <v>36</v>
      </c>
      <c r="AZ8" s="139"/>
    </row>
    <row r="9" spans="1:52" ht="15">
      <c r="A9" s="157" t="s">
        <v>28</v>
      </c>
      <c r="B9" s="157"/>
      <c r="C9" s="157"/>
      <c r="D9" s="157"/>
      <c r="E9" s="157"/>
      <c r="F9" s="157"/>
      <c r="G9" s="17">
        <f>I9+H9</f>
        <v>660.803069427888</v>
      </c>
      <c r="H9" s="18">
        <f>SUM(H10:H17)</f>
        <v>386.74068294347296</v>
      </c>
      <c r="I9" s="18">
        <f aca="true" t="shared" si="0" ref="I9:P9">SUM(I10:I17)</f>
        <v>274.062386484415</v>
      </c>
      <c r="J9" s="18"/>
      <c r="K9" s="18">
        <f t="shared" si="0"/>
        <v>535.98</v>
      </c>
      <c r="L9" s="18">
        <f t="shared" si="0"/>
        <v>25</v>
      </c>
      <c r="M9" s="18"/>
      <c r="N9" s="18">
        <f t="shared" si="0"/>
        <v>0</v>
      </c>
      <c r="O9" s="18"/>
      <c r="P9" s="18">
        <f t="shared" si="0"/>
        <v>18</v>
      </c>
      <c r="Q9" s="18"/>
      <c r="R9" s="18"/>
      <c r="S9" s="18"/>
      <c r="T9" s="18">
        <f>SUM(T10:T17)</f>
        <v>0</v>
      </c>
      <c r="U9" s="18">
        <f aca="true" t="shared" si="1" ref="U9:AY9">SUM(U10:U17)</f>
        <v>0</v>
      </c>
      <c r="V9" s="18">
        <f t="shared" si="1"/>
        <v>0</v>
      </c>
      <c r="W9" s="18">
        <f t="shared" si="1"/>
        <v>0</v>
      </c>
      <c r="X9" s="18">
        <f t="shared" si="1"/>
        <v>0</v>
      </c>
      <c r="Y9" s="18">
        <f t="shared" si="1"/>
        <v>0</v>
      </c>
      <c r="Z9" s="18">
        <f t="shared" si="1"/>
        <v>0</v>
      </c>
      <c r="AA9" s="18">
        <f t="shared" si="1"/>
        <v>0</v>
      </c>
      <c r="AB9" s="18">
        <f t="shared" si="1"/>
        <v>0</v>
      </c>
      <c r="AC9" s="18">
        <f t="shared" si="1"/>
        <v>0</v>
      </c>
      <c r="AD9" s="18">
        <f t="shared" si="1"/>
        <v>0</v>
      </c>
      <c r="AE9" s="18">
        <f t="shared" si="1"/>
        <v>0</v>
      </c>
      <c r="AF9" s="18">
        <f t="shared" si="1"/>
        <v>0</v>
      </c>
      <c r="AG9" s="18">
        <f t="shared" si="1"/>
        <v>0</v>
      </c>
      <c r="AH9" s="18">
        <f t="shared" si="1"/>
        <v>0</v>
      </c>
      <c r="AI9" s="18">
        <f t="shared" si="1"/>
        <v>2</v>
      </c>
      <c r="AJ9" s="18">
        <f t="shared" si="1"/>
        <v>2</v>
      </c>
      <c r="AK9" s="18">
        <f t="shared" si="1"/>
        <v>2</v>
      </c>
      <c r="AL9" s="18">
        <f t="shared" si="1"/>
        <v>2</v>
      </c>
      <c r="AM9" s="18">
        <f t="shared" si="1"/>
        <v>2</v>
      </c>
      <c r="AN9" s="18">
        <f t="shared" si="1"/>
        <v>2</v>
      </c>
      <c r="AO9" s="18">
        <f t="shared" si="1"/>
        <v>3</v>
      </c>
      <c r="AP9" s="18">
        <f t="shared" si="1"/>
        <v>3</v>
      </c>
      <c r="AQ9" s="18">
        <f t="shared" si="1"/>
        <v>0</v>
      </c>
      <c r="AR9" s="18">
        <f t="shared" si="1"/>
        <v>0</v>
      </c>
      <c r="AS9" s="18">
        <f t="shared" si="1"/>
        <v>0</v>
      </c>
      <c r="AT9" s="18">
        <f t="shared" si="1"/>
        <v>0</v>
      </c>
      <c r="AU9" s="18">
        <f t="shared" si="1"/>
        <v>0</v>
      </c>
      <c r="AV9" s="18">
        <f t="shared" si="1"/>
        <v>10</v>
      </c>
      <c r="AW9" s="18">
        <f t="shared" si="1"/>
        <v>10</v>
      </c>
      <c r="AX9" s="18">
        <f t="shared" si="1"/>
        <v>20</v>
      </c>
      <c r="AY9" s="18">
        <f t="shared" si="1"/>
        <v>20</v>
      </c>
      <c r="AZ9" s="19"/>
    </row>
    <row r="10" spans="1:54" s="20" customFormat="1" ht="18.75">
      <c r="A10" s="51" t="str">
        <f aca="true" t="shared" si="2" ref="A10:A17">IF(J10=1,IF(K10&gt;0,IF(L10&gt;0,IF(N10&gt;0,11,11),IF(N10&gt;0,11,"")),IF(L10&gt;0,IF(N10&gt;0,11,""),IF(N10=0,22,""))),IF(L10&gt;0,IF(N10&gt;0,IF(P10&gt;0,66,""),IF(P10&gt;0,66,"")),IF(P10&gt;0,66,"")))&amp;" "&amp;IF(J10=1,IF(K10=0,IF(L10&gt;0,IF(N10&gt;0,IF(P10&gt;0,66,""),IF(P10&gt;0,66,"")),IF(P10&gt;0,66,"")),""),IF(P10&gt;0,66,""))&amp;" "&amp;IF(J10=1,IF(K10&gt;0,IF(P10&gt;0,IF(O10&lt;=7,IF(Q10=100,"","33"),IF(O10&lt;=25,IF(Q10&gt;0,IF(Q10&lt;100,"",33),IF(Q10=0,"","33")))),IF(O10&gt;25,"",33)),""),IF(J10&gt;1,IF(P10&gt;0,"55",""),IF(J10=0,IF(P10&gt;0,"55","00"))))&amp;" "&amp;IF(P10&gt;0,IF(R10&gt;0,IF(S10&gt;0,"",88),77),"")&amp;" "&amp;IF(J10=1,IF(P10&gt;0,IF(AV10+AW10+AX10+AY10=0,99,""),""),"")</f>
        <v>    </v>
      </c>
      <c r="B10" s="64">
        <v>1</v>
      </c>
      <c r="C10" s="69" t="s">
        <v>118</v>
      </c>
      <c r="D10" s="110" t="s">
        <v>119</v>
      </c>
      <c r="E10" s="65" t="s">
        <v>120</v>
      </c>
      <c r="F10" s="111" t="s">
        <v>121</v>
      </c>
      <c r="G10" s="68">
        <v>78.2773503631</v>
      </c>
      <c r="H10" s="68">
        <v>78.2773503631</v>
      </c>
      <c r="I10" s="68">
        <v>0</v>
      </c>
      <c r="J10" s="25">
        <v>1</v>
      </c>
      <c r="K10" s="112">
        <v>18</v>
      </c>
      <c r="L10" s="112">
        <v>0</v>
      </c>
      <c r="M10" s="112">
        <v>0</v>
      </c>
      <c r="N10" s="112">
        <v>0</v>
      </c>
      <c r="O10" s="25">
        <v>20</v>
      </c>
      <c r="P10" s="113">
        <v>18</v>
      </c>
      <c r="Q10" s="67">
        <v>60</v>
      </c>
      <c r="R10" s="25">
        <v>2</v>
      </c>
      <c r="S10" s="25">
        <v>3</v>
      </c>
      <c r="T10" s="114">
        <v>0</v>
      </c>
      <c r="U10" s="114">
        <v>0</v>
      </c>
      <c r="V10" s="114">
        <v>0</v>
      </c>
      <c r="W10" s="114">
        <v>0</v>
      </c>
      <c r="X10" s="114">
        <v>0</v>
      </c>
      <c r="Y10" s="114">
        <v>0</v>
      </c>
      <c r="Z10" s="114">
        <v>0</v>
      </c>
      <c r="AA10" s="114">
        <v>0</v>
      </c>
      <c r="AB10" s="114">
        <v>0</v>
      </c>
      <c r="AC10" s="114">
        <v>0</v>
      </c>
      <c r="AD10" s="114">
        <v>0</v>
      </c>
      <c r="AE10" s="114">
        <v>0</v>
      </c>
      <c r="AF10" s="114">
        <v>0</v>
      </c>
      <c r="AG10" s="114">
        <v>0</v>
      </c>
      <c r="AH10" s="114">
        <v>0</v>
      </c>
      <c r="AI10" s="114">
        <v>2</v>
      </c>
      <c r="AJ10" s="114">
        <v>2</v>
      </c>
      <c r="AK10" s="114">
        <v>2</v>
      </c>
      <c r="AL10" s="114">
        <v>2</v>
      </c>
      <c r="AM10" s="114">
        <v>2</v>
      </c>
      <c r="AN10" s="114">
        <v>2</v>
      </c>
      <c r="AO10" s="114">
        <v>3</v>
      </c>
      <c r="AP10" s="114">
        <v>3</v>
      </c>
      <c r="AQ10" s="114">
        <v>0</v>
      </c>
      <c r="AR10" s="114">
        <v>0</v>
      </c>
      <c r="AS10" s="114">
        <v>0</v>
      </c>
      <c r="AT10" s="114">
        <v>0</v>
      </c>
      <c r="AU10" s="114">
        <v>0</v>
      </c>
      <c r="AV10" s="115">
        <v>10</v>
      </c>
      <c r="AW10" s="115">
        <v>10</v>
      </c>
      <c r="AX10" s="115">
        <v>20</v>
      </c>
      <c r="AY10" s="115">
        <v>20</v>
      </c>
      <c r="AZ10" s="14"/>
      <c r="BA10" s="21"/>
      <c r="BB10" s="21"/>
    </row>
    <row r="11" spans="1:53" ht="18.75">
      <c r="A11" s="51" t="str">
        <f t="shared" si="2"/>
        <v>    </v>
      </c>
      <c r="B11" s="64">
        <v>2</v>
      </c>
      <c r="C11" s="69" t="s">
        <v>122</v>
      </c>
      <c r="D11" s="110" t="s">
        <v>44</v>
      </c>
      <c r="E11" s="65" t="s">
        <v>120</v>
      </c>
      <c r="F11" s="111" t="s">
        <v>121</v>
      </c>
      <c r="G11" s="68">
        <v>447.4514235042762</v>
      </c>
      <c r="H11" s="68">
        <v>198.861256589</v>
      </c>
      <c r="I11" s="68">
        <v>248.5901669152762</v>
      </c>
      <c r="J11" s="25">
        <v>3</v>
      </c>
      <c r="K11" s="112">
        <v>447.45</v>
      </c>
      <c r="L11" s="112">
        <v>0</v>
      </c>
      <c r="M11" s="112">
        <v>0</v>
      </c>
      <c r="N11" s="112">
        <v>0</v>
      </c>
      <c r="O11" s="25">
        <v>0</v>
      </c>
      <c r="P11" s="113">
        <v>0</v>
      </c>
      <c r="Q11" s="67">
        <v>0</v>
      </c>
      <c r="R11" s="25">
        <v>0</v>
      </c>
      <c r="S11" s="25">
        <v>0</v>
      </c>
      <c r="T11" s="114">
        <v>0</v>
      </c>
      <c r="U11" s="114">
        <v>0</v>
      </c>
      <c r="V11" s="114">
        <v>0</v>
      </c>
      <c r="W11" s="114">
        <v>0</v>
      </c>
      <c r="X11" s="114">
        <v>0</v>
      </c>
      <c r="Y11" s="114">
        <v>0</v>
      </c>
      <c r="Z11" s="114">
        <v>0</v>
      </c>
      <c r="AA11" s="114">
        <v>0</v>
      </c>
      <c r="AB11" s="114">
        <v>0</v>
      </c>
      <c r="AC11" s="114">
        <v>0</v>
      </c>
      <c r="AD11" s="114">
        <v>0</v>
      </c>
      <c r="AE11" s="114">
        <v>0</v>
      </c>
      <c r="AF11" s="114">
        <v>0</v>
      </c>
      <c r="AG11" s="114">
        <v>0</v>
      </c>
      <c r="AH11" s="114">
        <v>0</v>
      </c>
      <c r="AI11" s="114">
        <v>0</v>
      </c>
      <c r="AJ11" s="114">
        <v>0</v>
      </c>
      <c r="AK11" s="114">
        <v>0</v>
      </c>
      <c r="AL11" s="114">
        <v>0</v>
      </c>
      <c r="AM11" s="114">
        <v>0</v>
      </c>
      <c r="AN11" s="114">
        <v>0</v>
      </c>
      <c r="AO11" s="114">
        <v>0</v>
      </c>
      <c r="AP11" s="114">
        <v>0</v>
      </c>
      <c r="AQ11" s="114">
        <v>0</v>
      </c>
      <c r="AR11" s="114">
        <v>0</v>
      </c>
      <c r="AS11" s="114">
        <v>0</v>
      </c>
      <c r="AT11" s="114">
        <v>0</v>
      </c>
      <c r="AU11" s="114">
        <v>0</v>
      </c>
      <c r="AV11" s="115">
        <v>0</v>
      </c>
      <c r="AW11" s="115">
        <v>0</v>
      </c>
      <c r="AX11" s="115">
        <v>0</v>
      </c>
      <c r="AY11" s="115">
        <v>0</v>
      </c>
      <c r="AZ11" s="14"/>
      <c r="BA11" s="26"/>
    </row>
    <row r="12" spans="1:53" ht="18.75">
      <c r="A12" s="51" t="str">
        <f t="shared" si="2"/>
        <v>    </v>
      </c>
      <c r="B12" s="64">
        <v>3</v>
      </c>
      <c r="C12" s="69" t="s">
        <v>123</v>
      </c>
      <c r="D12" s="110" t="s">
        <v>44</v>
      </c>
      <c r="E12" s="65" t="s">
        <v>120</v>
      </c>
      <c r="F12" s="111" t="s">
        <v>121</v>
      </c>
      <c r="G12" s="68">
        <v>6.8445681202839</v>
      </c>
      <c r="H12" s="68">
        <v>2.02971444761</v>
      </c>
      <c r="I12" s="68">
        <v>4.8148536726739</v>
      </c>
      <c r="J12" s="25">
        <v>1</v>
      </c>
      <c r="K12" s="112">
        <v>6</v>
      </c>
      <c r="L12" s="112">
        <v>0</v>
      </c>
      <c r="M12" s="112">
        <v>0</v>
      </c>
      <c r="N12" s="112">
        <v>0</v>
      </c>
      <c r="O12" s="25">
        <v>27</v>
      </c>
      <c r="P12" s="113">
        <v>0</v>
      </c>
      <c r="Q12" s="67">
        <v>0</v>
      </c>
      <c r="R12" s="25">
        <v>2</v>
      </c>
      <c r="S12" s="25">
        <v>3</v>
      </c>
      <c r="T12" s="114">
        <v>0</v>
      </c>
      <c r="U12" s="114">
        <v>0</v>
      </c>
      <c r="V12" s="114">
        <v>0</v>
      </c>
      <c r="W12" s="114">
        <v>0</v>
      </c>
      <c r="X12" s="114">
        <v>0</v>
      </c>
      <c r="Y12" s="114">
        <v>0</v>
      </c>
      <c r="Z12" s="114">
        <v>0</v>
      </c>
      <c r="AA12" s="114">
        <v>0</v>
      </c>
      <c r="AB12" s="114">
        <v>0</v>
      </c>
      <c r="AC12" s="114">
        <v>0</v>
      </c>
      <c r="AD12" s="114">
        <v>0</v>
      </c>
      <c r="AE12" s="114">
        <v>0</v>
      </c>
      <c r="AF12" s="114">
        <v>0</v>
      </c>
      <c r="AG12" s="114">
        <v>0</v>
      </c>
      <c r="AH12" s="114">
        <v>0</v>
      </c>
      <c r="AI12" s="114">
        <v>0</v>
      </c>
      <c r="AJ12" s="114">
        <v>0</v>
      </c>
      <c r="AK12" s="114">
        <v>0</v>
      </c>
      <c r="AL12" s="114">
        <v>0</v>
      </c>
      <c r="AM12" s="114">
        <v>0</v>
      </c>
      <c r="AN12" s="114">
        <v>0</v>
      </c>
      <c r="AO12" s="114">
        <v>0</v>
      </c>
      <c r="AP12" s="114">
        <v>0</v>
      </c>
      <c r="AQ12" s="114">
        <v>0</v>
      </c>
      <c r="AR12" s="114">
        <v>0</v>
      </c>
      <c r="AS12" s="114">
        <v>0</v>
      </c>
      <c r="AT12" s="114">
        <v>0</v>
      </c>
      <c r="AU12" s="114">
        <v>0</v>
      </c>
      <c r="AV12" s="115">
        <v>0</v>
      </c>
      <c r="AW12" s="115">
        <v>0</v>
      </c>
      <c r="AX12" s="115">
        <v>0</v>
      </c>
      <c r="AY12" s="115">
        <v>0</v>
      </c>
      <c r="AZ12" s="14"/>
      <c r="BA12" s="26"/>
    </row>
    <row r="13" spans="1:53" ht="18.75">
      <c r="A13" s="51" t="str">
        <f t="shared" si="2"/>
        <v>    </v>
      </c>
      <c r="B13" s="64">
        <v>4</v>
      </c>
      <c r="C13" s="69" t="s">
        <v>124</v>
      </c>
      <c r="D13" s="110" t="s">
        <v>44</v>
      </c>
      <c r="E13" s="65" t="s">
        <v>120</v>
      </c>
      <c r="F13" s="111" t="s">
        <v>121</v>
      </c>
      <c r="G13" s="68">
        <v>28.2441636049259</v>
      </c>
      <c r="H13" s="68">
        <v>28.1898381791</v>
      </c>
      <c r="I13" s="68">
        <v>0.0543254258259</v>
      </c>
      <c r="J13" s="25">
        <v>3</v>
      </c>
      <c r="K13" s="112">
        <v>28.24</v>
      </c>
      <c r="L13" s="112">
        <v>0</v>
      </c>
      <c r="M13" s="112">
        <v>0</v>
      </c>
      <c r="N13" s="112">
        <v>0</v>
      </c>
      <c r="O13" s="25">
        <v>0</v>
      </c>
      <c r="P13" s="113">
        <v>0</v>
      </c>
      <c r="Q13" s="67">
        <v>0</v>
      </c>
      <c r="R13" s="25">
        <v>0</v>
      </c>
      <c r="S13" s="25">
        <v>0</v>
      </c>
      <c r="T13" s="114">
        <v>0</v>
      </c>
      <c r="U13" s="114">
        <v>0</v>
      </c>
      <c r="V13" s="114">
        <v>0</v>
      </c>
      <c r="W13" s="114">
        <v>0</v>
      </c>
      <c r="X13" s="114">
        <v>0</v>
      </c>
      <c r="Y13" s="114">
        <v>0</v>
      </c>
      <c r="Z13" s="114">
        <v>0</v>
      </c>
      <c r="AA13" s="114">
        <v>0</v>
      </c>
      <c r="AB13" s="114">
        <v>0</v>
      </c>
      <c r="AC13" s="114">
        <v>0</v>
      </c>
      <c r="AD13" s="114">
        <v>0</v>
      </c>
      <c r="AE13" s="114">
        <v>0</v>
      </c>
      <c r="AF13" s="114">
        <v>0</v>
      </c>
      <c r="AG13" s="114">
        <v>0</v>
      </c>
      <c r="AH13" s="114">
        <v>0</v>
      </c>
      <c r="AI13" s="114">
        <v>0</v>
      </c>
      <c r="AJ13" s="114">
        <v>0</v>
      </c>
      <c r="AK13" s="114">
        <v>0</v>
      </c>
      <c r="AL13" s="114">
        <v>0</v>
      </c>
      <c r="AM13" s="114">
        <v>0</v>
      </c>
      <c r="AN13" s="114">
        <v>0</v>
      </c>
      <c r="AO13" s="114">
        <v>0</v>
      </c>
      <c r="AP13" s="114">
        <v>0</v>
      </c>
      <c r="AQ13" s="114">
        <v>0</v>
      </c>
      <c r="AR13" s="114">
        <v>0</v>
      </c>
      <c r="AS13" s="114">
        <v>0</v>
      </c>
      <c r="AT13" s="114">
        <v>0</v>
      </c>
      <c r="AU13" s="114">
        <v>0</v>
      </c>
      <c r="AV13" s="115">
        <v>0</v>
      </c>
      <c r="AW13" s="115">
        <v>0</v>
      </c>
      <c r="AX13" s="115">
        <v>0</v>
      </c>
      <c r="AY13" s="115">
        <v>0</v>
      </c>
      <c r="AZ13" s="14"/>
      <c r="BA13" s="26"/>
    </row>
    <row r="14" spans="1:52" ht="18.75">
      <c r="A14" s="51" t="str">
        <f t="shared" si="2"/>
        <v>    </v>
      </c>
      <c r="B14" s="64">
        <v>5</v>
      </c>
      <c r="C14" s="69" t="s">
        <v>125</v>
      </c>
      <c r="D14" s="110" t="s">
        <v>44</v>
      </c>
      <c r="E14" s="65" t="s">
        <v>120</v>
      </c>
      <c r="F14" s="111" t="s">
        <v>121</v>
      </c>
      <c r="G14" s="68">
        <v>55.816735114447994</v>
      </c>
      <c r="H14" s="68">
        <v>42.2466940274</v>
      </c>
      <c r="I14" s="68">
        <v>13.570041087048</v>
      </c>
      <c r="J14" s="25">
        <v>1</v>
      </c>
      <c r="K14" s="112">
        <v>0</v>
      </c>
      <c r="L14" s="112">
        <v>18</v>
      </c>
      <c r="M14" s="112">
        <v>0</v>
      </c>
      <c r="N14" s="112">
        <v>0</v>
      </c>
      <c r="O14" s="25">
        <v>25</v>
      </c>
      <c r="P14" s="113">
        <v>0</v>
      </c>
      <c r="Q14" s="67">
        <v>0</v>
      </c>
      <c r="R14" s="25">
        <v>2</v>
      </c>
      <c r="S14" s="25">
        <v>3</v>
      </c>
      <c r="T14" s="114">
        <v>0</v>
      </c>
      <c r="U14" s="114">
        <v>0</v>
      </c>
      <c r="V14" s="114">
        <v>0</v>
      </c>
      <c r="W14" s="114">
        <v>0</v>
      </c>
      <c r="X14" s="114">
        <v>0</v>
      </c>
      <c r="Y14" s="114">
        <v>0</v>
      </c>
      <c r="Z14" s="114">
        <v>0</v>
      </c>
      <c r="AA14" s="114">
        <v>0</v>
      </c>
      <c r="AB14" s="114">
        <v>0</v>
      </c>
      <c r="AC14" s="114">
        <v>0</v>
      </c>
      <c r="AD14" s="114">
        <v>0</v>
      </c>
      <c r="AE14" s="114">
        <v>0</v>
      </c>
      <c r="AF14" s="114">
        <v>0</v>
      </c>
      <c r="AG14" s="114">
        <v>0</v>
      </c>
      <c r="AH14" s="114">
        <v>0</v>
      </c>
      <c r="AI14" s="114">
        <v>0</v>
      </c>
      <c r="AJ14" s="114">
        <v>0</v>
      </c>
      <c r="AK14" s="114">
        <v>0</v>
      </c>
      <c r="AL14" s="114">
        <v>0</v>
      </c>
      <c r="AM14" s="114">
        <v>0</v>
      </c>
      <c r="AN14" s="114">
        <v>0</v>
      </c>
      <c r="AO14" s="114">
        <v>0</v>
      </c>
      <c r="AP14" s="114">
        <v>0</v>
      </c>
      <c r="AQ14" s="114">
        <v>0</v>
      </c>
      <c r="AR14" s="114">
        <v>0</v>
      </c>
      <c r="AS14" s="114">
        <v>0</v>
      </c>
      <c r="AT14" s="114">
        <v>0</v>
      </c>
      <c r="AU14" s="114">
        <v>0</v>
      </c>
      <c r="AV14" s="115">
        <v>0</v>
      </c>
      <c r="AW14" s="115">
        <v>0</v>
      </c>
      <c r="AX14" s="115">
        <v>0</v>
      </c>
      <c r="AY14" s="115">
        <v>0</v>
      </c>
      <c r="AZ14" s="14"/>
    </row>
    <row r="15" spans="1:52" ht="18.75">
      <c r="A15" s="51" t="str">
        <f t="shared" si="2"/>
        <v>    </v>
      </c>
      <c r="B15" s="64">
        <v>6</v>
      </c>
      <c r="C15" s="69" t="s">
        <v>126</v>
      </c>
      <c r="D15" s="110" t="s">
        <v>44</v>
      </c>
      <c r="E15" s="65" t="s">
        <v>120</v>
      </c>
      <c r="F15" s="111" t="s">
        <v>121</v>
      </c>
      <c r="G15" s="68">
        <v>33.292289562</v>
      </c>
      <c r="H15" s="68">
        <v>33.292289562</v>
      </c>
      <c r="I15" s="68">
        <v>0</v>
      </c>
      <c r="J15" s="25">
        <v>3</v>
      </c>
      <c r="K15" s="112">
        <v>33.29</v>
      </c>
      <c r="L15" s="112">
        <v>0</v>
      </c>
      <c r="M15" s="112">
        <v>0</v>
      </c>
      <c r="N15" s="112">
        <v>0</v>
      </c>
      <c r="O15" s="25">
        <v>0</v>
      </c>
      <c r="P15" s="113">
        <v>0</v>
      </c>
      <c r="Q15" s="67">
        <v>0</v>
      </c>
      <c r="R15" s="25">
        <v>0</v>
      </c>
      <c r="S15" s="25">
        <v>0</v>
      </c>
      <c r="T15" s="114">
        <v>0</v>
      </c>
      <c r="U15" s="114">
        <v>0</v>
      </c>
      <c r="V15" s="114">
        <v>0</v>
      </c>
      <c r="W15" s="114">
        <v>0</v>
      </c>
      <c r="X15" s="114">
        <v>0</v>
      </c>
      <c r="Y15" s="114">
        <v>0</v>
      </c>
      <c r="Z15" s="114">
        <v>0</v>
      </c>
      <c r="AA15" s="114">
        <v>0</v>
      </c>
      <c r="AB15" s="114">
        <v>0</v>
      </c>
      <c r="AC15" s="114">
        <v>0</v>
      </c>
      <c r="AD15" s="114">
        <v>0</v>
      </c>
      <c r="AE15" s="114">
        <v>0</v>
      </c>
      <c r="AF15" s="114">
        <v>0</v>
      </c>
      <c r="AG15" s="114">
        <v>0</v>
      </c>
      <c r="AH15" s="114">
        <v>0</v>
      </c>
      <c r="AI15" s="114">
        <v>0</v>
      </c>
      <c r="AJ15" s="114">
        <v>0</v>
      </c>
      <c r="AK15" s="114">
        <v>0</v>
      </c>
      <c r="AL15" s="114">
        <v>0</v>
      </c>
      <c r="AM15" s="114">
        <v>0</v>
      </c>
      <c r="AN15" s="114">
        <v>0</v>
      </c>
      <c r="AO15" s="114">
        <v>0</v>
      </c>
      <c r="AP15" s="114">
        <v>0</v>
      </c>
      <c r="AQ15" s="114">
        <v>0</v>
      </c>
      <c r="AR15" s="114">
        <v>0</v>
      </c>
      <c r="AS15" s="114">
        <v>0</v>
      </c>
      <c r="AT15" s="114">
        <v>0</v>
      </c>
      <c r="AU15" s="114">
        <v>0</v>
      </c>
      <c r="AV15" s="115">
        <v>0</v>
      </c>
      <c r="AW15" s="115">
        <v>0</v>
      </c>
      <c r="AX15" s="115">
        <v>0</v>
      </c>
      <c r="AY15" s="115">
        <v>0</v>
      </c>
      <c r="AZ15" s="14"/>
    </row>
    <row r="16" spans="1:52" ht="18.75">
      <c r="A16" s="51" t="str">
        <f t="shared" si="2"/>
        <v>    </v>
      </c>
      <c r="B16" s="64">
        <v>7</v>
      </c>
      <c r="C16" s="69" t="s">
        <v>127</v>
      </c>
      <c r="D16" s="110" t="s">
        <v>44</v>
      </c>
      <c r="E16" s="65" t="s">
        <v>120</v>
      </c>
      <c r="F16" s="111" t="s">
        <v>121</v>
      </c>
      <c r="G16" s="68">
        <v>7.876539158854</v>
      </c>
      <c r="H16" s="68">
        <v>0.843539775263</v>
      </c>
      <c r="I16" s="68">
        <v>7.032999383591</v>
      </c>
      <c r="J16" s="25">
        <v>1</v>
      </c>
      <c r="K16" s="112">
        <v>0</v>
      </c>
      <c r="L16" s="112">
        <v>7</v>
      </c>
      <c r="M16" s="112">
        <v>0</v>
      </c>
      <c r="N16" s="112">
        <v>0</v>
      </c>
      <c r="O16" s="25">
        <v>17</v>
      </c>
      <c r="P16" s="113">
        <v>0</v>
      </c>
      <c r="Q16" s="67">
        <v>0</v>
      </c>
      <c r="R16" s="25">
        <v>2</v>
      </c>
      <c r="S16" s="25">
        <v>3</v>
      </c>
      <c r="T16" s="114">
        <v>0</v>
      </c>
      <c r="U16" s="114">
        <v>0</v>
      </c>
      <c r="V16" s="114">
        <v>0</v>
      </c>
      <c r="W16" s="114">
        <v>0</v>
      </c>
      <c r="X16" s="114">
        <v>0</v>
      </c>
      <c r="Y16" s="114">
        <v>0</v>
      </c>
      <c r="Z16" s="114">
        <v>0</v>
      </c>
      <c r="AA16" s="114">
        <v>0</v>
      </c>
      <c r="AB16" s="114">
        <v>0</v>
      </c>
      <c r="AC16" s="114">
        <v>0</v>
      </c>
      <c r="AD16" s="114">
        <v>0</v>
      </c>
      <c r="AE16" s="114">
        <v>0</v>
      </c>
      <c r="AF16" s="114">
        <v>0</v>
      </c>
      <c r="AG16" s="114">
        <v>0</v>
      </c>
      <c r="AH16" s="114">
        <v>0</v>
      </c>
      <c r="AI16" s="114">
        <v>0</v>
      </c>
      <c r="AJ16" s="114">
        <v>0</v>
      </c>
      <c r="AK16" s="114">
        <v>0</v>
      </c>
      <c r="AL16" s="114">
        <v>0</v>
      </c>
      <c r="AM16" s="114">
        <v>0</v>
      </c>
      <c r="AN16" s="114">
        <v>0</v>
      </c>
      <c r="AO16" s="114">
        <v>0</v>
      </c>
      <c r="AP16" s="114">
        <v>0</v>
      </c>
      <c r="AQ16" s="114">
        <v>0</v>
      </c>
      <c r="AR16" s="114">
        <v>0</v>
      </c>
      <c r="AS16" s="114">
        <v>0</v>
      </c>
      <c r="AT16" s="114">
        <v>0</v>
      </c>
      <c r="AU16" s="114">
        <v>0</v>
      </c>
      <c r="AV16" s="115">
        <v>0</v>
      </c>
      <c r="AW16" s="115">
        <v>0</v>
      </c>
      <c r="AX16" s="115">
        <v>0</v>
      </c>
      <c r="AY16" s="115">
        <v>0</v>
      </c>
      <c r="AZ16" s="14"/>
    </row>
    <row r="17" spans="1:52" ht="18.75">
      <c r="A17" s="51" t="str">
        <f t="shared" si="2"/>
        <v>    </v>
      </c>
      <c r="B17" s="64">
        <v>8</v>
      </c>
      <c r="C17" s="69" t="s">
        <v>128</v>
      </c>
      <c r="D17" s="110" t="s">
        <v>119</v>
      </c>
      <c r="E17" s="65" t="s">
        <v>120</v>
      </c>
      <c r="F17" s="111" t="s">
        <v>121</v>
      </c>
      <c r="G17" s="116">
        <v>3</v>
      </c>
      <c r="H17" s="117">
        <v>3</v>
      </c>
      <c r="I17" s="116">
        <v>0</v>
      </c>
      <c r="J17" s="25">
        <v>1</v>
      </c>
      <c r="K17" s="112">
        <v>3</v>
      </c>
      <c r="L17" s="112">
        <v>0</v>
      </c>
      <c r="M17" s="112">
        <v>0</v>
      </c>
      <c r="N17" s="112">
        <v>0</v>
      </c>
      <c r="O17" s="25">
        <v>26</v>
      </c>
      <c r="P17" s="113">
        <v>0</v>
      </c>
      <c r="Q17" s="67">
        <v>0</v>
      </c>
      <c r="R17" s="25">
        <v>2</v>
      </c>
      <c r="S17" s="25">
        <v>3</v>
      </c>
      <c r="T17" s="114">
        <v>0</v>
      </c>
      <c r="U17" s="114">
        <v>0</v>
      </c>
      <c r="V17" s="114">
        <v>0</v>
      </c>
      <c r="W17" s="114">
        <v>0</v>
      </c>
      <c r="X17" s="114">
        <v>0</v>
      </c>
      <c r="Y17" s="114">
        <v>0</v>
      </c>
      <c r="Z17" s="114">
        <v>0</v>
      </c>
      <c r="AA17" s="114">
        <v>0</v>
      </c>
      <c r="AB17" s="114">
        <v>0</v>
      </c>
      <c r="AC17" s="114">
        <v>0</v>
      </c>
      <c r="AD17" s="114">
        <v>0</v>
      </c>
      <c r="AE17" s="114">
        <v>0</v>
      </c>
      <c r="AF17" s="114">
        <v>0</v>
      </c>
      <c r="AG17" s="114">
        <v>0</v>
      </c>
      <c r="AH17" s="114">
        <v>0</v>
      </c>
      <c r="AI17" s="114">
        <v>0</v>
      </c>
      <c r="AJ17" s="114">
        <v>0</v>
      </c>
      <c r="AK17" s="114">
        <v>0</v>
      </c>
      <c r="AL17" s="114">
        <v>0</v>
      </c>
      <c r="AM17" s="114">
        <v>0</v>
      </c>
      <c r="AN17" s="114">
        <v>0</v>
      </c>
      <c r="AO17" s="114">
        <v>0</v>
      </c>
      <c r="AP17" s="114">
        <v>0</v>
      </c>
      <c r="AQ17" s="114">
        <v>0</v>
      </c>
      <c r="AR17" s="114">
        <v>0</v>
      </c>
      <c r="AS17" s="114">
        <v>0</v>
      </c>
      <c r="AT17" s="114">
        <v>0</v>
      </c>
      <c r="AU17" s="114">
        <v>0</v>
      </c>
      <c r="AV17" s="115">
        <v>0</v>
      </c>
      <c r="AW17" s="115">
        <v>0</v>
      </c>
      <c r="AX17" s="115">
        <v>0</v>
      </c>
      <c r="AY17" s="115">
        <v>0</v>
      </c>
      <c r="AZ17" s="14"/>
    </row>
  </sheetData>
  <sheetProtection selectLockedCells="1"/>
  <mergeCells count="43">
    <mergeCell ref="AQ5:AU5"/>
    <mergeCell ref="AR4:AT4"/>
    <mergeCell ref="AU4:AV4"/>
    <mergeCell ref="B1:AU1"/>
    <mergeCell ref="B2:E4"/>
    <mergeCell ref="F2:J4"/>
    <mergeCell ref="AL2:AQ2"/>
    <mergeCell ref="AR2:AT2"/>
    <mergeCell ref="AG3:AQ3"/>
    <mergeCell ref="AR3:AT3"/>
    <mergeCell ref="AU3:AV3"/>
    <mergeCell ref="AE4:AQ4"/>
    <mergeCell ref="AZ6:AZ8"/>
    <mergeCell ref="G7:G8"/>
    <mergeCell ref="H7:I7"/>
    <mergeCell ref="K7:K8"/>
    <mergeCell ref="L7:L8"/>
    <mergeCell ref="M7:M8"/>
    <mergeCell ref="N7:N8"/>
    <mergeCell ref="AV6:AY7"/>
    <mergeCell ref="X7:AA7"/>
    <mergeCell ref="AB7:AE7"/>
    <mergeCell ref="AF7:AI7"/>
    <mergeCell ref="AJ7:AM7"/>
    <mergeCell ref="AN7:AQ7"/>
    <mergeCell ref="AR7:AU7"/>
    <mergeCell ref="T6:AU6"/>
    <mergeCell ref="A9:F9"/>
    <mergeCell ref="T7:W7"/>
    <mergeCell ref="K6:N6"/>
    <mergeCell ref="O6:O8"/>
    <mergeCell ref="P6:P8"/>
    <mergeCell ref="Q6:Q8"/>
    <mergeCell ref="R6:R8"/>
    <mergeCell ref="S6:S8"/>
    <mergeCell ref="A6:A8"/>
    <mergeCell ref="B6:B8"/>
    <mergeCell ref="C6:C8"/>
    <mergeCell ref="D6:D8"/>
    <mergeCell ref="E6:E8"/>
    <mergeCell ref="F6:F8"/>
    <mergeCell ref="J6:J8"/>
    <mergeCell ref="G6:I6"/>
  </mergeCells>
  <conditionalFormatting sqref="T10:AU17">
    <cfRule type="cellIs" priority="1" dxfId="1" operator="greaterThan">
      <formula>0</formula>
    </cfRule>
  </conditionalFormatting>
  <dataValidations count="7">
    <dataValidation type="whole" allowBlank="1" showInputMessage="1" showErrorMessage="1" error="กรอกเฉพาะจำนวนเต็ม" sqref="O18:O65536">
      <formula1>0</formula1>
      <formula2>100</formula2>
    </dataValidation>
    <dataValidation type="whole" allowBlank="1" showInputMessage="1" showErrorMessage="1" error="กรอกเฉพาะ 0 1 2" sqref="S2:S4 R18:R65536">
      <formula1>0</formula1>
      <formula2>2</formula2>
    </dataValidation>
    <dataValidation type="whole" allowBlank="1" showInputMessage="1" showErrorMessage="1" error="กรอกเฉพาะ 0 1 2 3" sqref="S18:S65536">
      <formula1>0</formula1>
      <formula2>3</formula2>
    </dataValidation>
    <dataValidation type="whole" allowBlank="1" showInputMessage="1" showErrorMessage="1" error="กรอกเฉพาะ 0 1 2 3 9" sqref="J18:J65536">
      <formula1>0</formula1>
      <formula2>9</formula2>
    </dataValidation>
    <dataValidation type="textLength" operator="equal" allowBlank="1" showInputMessage="1" showErrorMessage="1" error="กรอกรหัสผิดพลาด" sqref="C18:C65536">
      <formula1>9</formula1>
    </dataValidation>
    <dataValidation type="whole" allowBlank="1" showInputMessage="1" showErrorMessage="1" errorTitle="ผิดพลาด" error="กรอกเฉพาะ 0 1 2 3 9" sqref="K2:K4">
      <formula1>0</formula1>
      <formula2>9</formula2>
    </dataValidation>
    <dataValidation type="whole" allowBlank="1" showInputMessage="1" showErrorMessage="1" error="กรอกจำนวนเต็ม" sqref="P2:P4">
      <formula1>0</formula1>
      <formula2>100</formula2>
    </dataValidation>
  </dataValidations>
  <printOptions horizontalCentered="1"/>
  <pageMargins left="0.1968503937007874" right="0.1968503937007874" top="0.5905511811023623" bottom="0.4724409448818898" header="0.31496062992125984" footer="0.1968503937007874"/>
  <pageSetup horizontalDpi="300" verticalDpi="300" orientation="landscape" paperSize="8" r:id="rId1"/>
  <headerFooter>
    <oddHeader xml:space="preserve">&amp;R&amp;"TH SarabunPSK,ตัวหนา"&amp;16ยางพารา_สฟอ.1   </oddHeader>
    <oddFooter>&amp;C&amp;"TH SarabunPSK,ธรรมดา"&amp;14หน้าที่ &amp;P จาก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V17"/>
  <sheetViews>
    <sheetView zoomScale="85" zoomScaleNormal="85" zoomScalePageLayoutView="0" workbookViewId="0" topLeftCell="B1">
      <selection activeCell="K10" sqref="K10:K17"/>
    </sheetView>
  </sheetViews>
  <sheetFormatPr defaultColWidth="8.8515625" defaultRowHeight="15"/>
  <cols>
    <col min="1" max="1" width="10.7109375" style="28" bestFit="1" customWidth="1"/>
    <col min="2" max="2" width="7.8515625" style="13" bestFit="1" customWidth="1"/>
    <col min="3" max="3" width="9.00390625" style="13" bestFit="1" customWidth="1"/>
    <col min="4" max="4" width="6.421875" style="11" customWidth="1"/>
    <col min="5" max="5" width="7.7109375" style="11" customWidth="1"/>
    <col min="6" max="6" width="4.57421875" style="11" customWidth="1"/>
    <col min="7" max="7" width="9.57421875" style="11" bestFit="1" customWidth="1"/>
    <col min="8" max="8" width="9.421875" style="11" customWidth="1"/>
    <col min="9" max="9" width="9.28125" style="11" customWidth="1"/>
    <col min="10" max="10" width="31.140625" style="11" customWidth="1"/>
    <col min="11" max="11" width="8.421875" style="8" customWidth="1"/>
    <col min="12" max="12" width="9.00390625" style="8" customWidth="1"/>
    <col min="13" max="13" width="7.8515625" style="8" customWidth="1"/>
    <col min="14" max="14" width="7.00390625" style="8" customWidth="1"/>
    <col min="15" max="15" width="6.00390625" style="13" customWidth="1"/>
    <col min="16" max="16" width="8.421875" style="11" customWidth="1"/>
    <col min="17" max="17" width="6.28125" style="11" customWidth="1"/>
    <col min="18" max="18" width="8.00390625" style="11" customWidth="1"/>
    <col min="19" max="19" width="10.28125" style="11" customWidth="1"/>
    <col min="20" max="45" width="3.7109375" style="11" bestFit="1" customWidth="1"/>
    <col min="46" max="46" width="6.421875" style="11" customWidth="1"/>
    <col min="47" max="47" width="3.7109375" style="11" bestFit="1" customWidth="1"/>
    <col min="48" max="48" width="18.28125" style="11" customWidth="1"/>
    <col min="49" max="16384" width="8.8515625" style="11" customWidth="1"/>
  </cols>
  <sheetData>
    <row r="1" spans="2:47" s="1" customFormat="1" ht="28.5">
      <c r="B1" s="176" t="s">
        <v>30</v>
      </c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  <c r="Z1" s="176"/>
      <c r="AA1" s="176"/>
      <c r="AB1" s="176"/>
      <c r="AC1" s="176"/>
      <c r="AD1" s="176"/>
      <c r="AE1" s="176"/>
      <c r="AF1" s="176"/>
      <c r="AG1" s="176"/>
      <c r="AH1" s="176"/>
      <c r="AI1" s="176"/>
      <c r="AJ1" s="176"/>
      <c r="AK1" s="176"/>
      <c r="AL1" s="176"/>
      <c r="AM1" s="176"/>
      <c r="AN1" s="176"/>
      <c r="AO1" s="176"/>
      <c r="AP1" s="176"/>
      <c r="AQ1" s="176"/>
      <c r="AR1" s="176"/>
      <c r="AS1" s="176"/>
      <c r="AT1" s="176"/>
      <c r="AU1" s="176"/>
    </row>
    <row r="2" spans="2:48" ht="23.25">
      <c r="B2" s="179" t="s">
        <v>1</v>
      </c>
      <c r="C2" s="179"/>
      <c r="D2" s="179"/>
      <c r="E2" s="179"/>
      <c r="F2" s="166" t="s">
        <v>117</v>
      </c>
      <c r="G2" s="166"/>
      <c r="H2" s="166"/>
      <c r="I2" s="166"/>
      <c r="J2" s="166"/>
      <c r="K2" s="53"/>
      <c r="L2" s="54"/>
      <c r="M2" s="54"/>
      <c r="N2" s="55"/>
      <c r="O2" s="55"/>
      <c r="P2" s="56"/>
      <c r="Q2" s="55"/>
      <c r="R2" s="55"/>
      <c r="S2" s="57"/>
      <c r="T2" s="2"/>
      <c r="U2" s="2"/>
      <c r="V2" s="1"/>
      <c r="W2" s="3"/>
      <c r="X2" s="3"/>
      <c r="Y2" s="3"/>
      <c r="Z2" s="3"/>
      <c r="AA2" s="4"/>
      <c r="AB2" s="4"/>
      <c r="AE2" s="3"/>
      <c r="AF2" s="3"/>
      <c r="AG2" s="3"/>
      <c r="AH2" s="3"/>
      <c r="AI2" s="3"/>
      <c r="AL2" s="155" t="s">
        <v>2</v>
      </c>
      <c r="AM2" s="155"/>
      <c r="AN2" s="155"/>
      <c r="AO2" s="155"/>
      <c r="AP2" s="155"/>
      <c r="AQ2" s="155"/>
      <c r="AR2" s="170">
        <v>9143</v>
      </c>
      <c r="AS2" s="170"/>
      <c r="AT2" s="170"/>
      <c r="AU2" s="3"/>
      <c r="AV2" s="3"/>
    </row>
    <row r="3" spans="2:48" ht="23.25">
      <c r="B3" s="179"/>
      <c r="C3" s="179"/>
      <c r="D3" s="179"/>
      <c r="E3" s="179"/>
      <c r="F3" s="166"/>
      <c r="G3" s="166"/>
      <c r="H3" s="166"/>
      <c r="I3" s="166"/>
      <c r="J3" s="166"/>
      <c r="K3" s="53"/>
      <c r="L3" s="54"/>
      <c r="M3" s="54"/>
      <c r="N3" s="58"/>
      <c r="O3" s="58"/>
      <c r="P3" s="59"/>
      <c r="Q3" s="78"/>
      <c r="R3" s="78"/>
      <c r="S3" s="60"/>
      <c r="T3" s="5"/>
      <c r="U3" s="5"/>
      <c r="V3" s="5"/>
      <c r="W3" s="5"/>
      <c r="X3" s="5"/>
      <c r="Y3" s="5"/>
      <c r="Z3" s="5"/>
      <c r="AA3" s="4"/>
      <c r="AB3" s="4"/>
      <c r="AF3" s="3"/>
      <c r="AG3" s="155" t="s">
        <v>115</v>
      </c>
      <c r="AH3" s="155"/>
      <c r="AI3" s="155"/>
      <c r="AJ3" s="155"/>
      <c r="AK3" s="155"/>
      <c r="AL3" s="155"/>
      <c r="AM3" s="155"/>
      <c r="AN3" s="155"/>
      <c r="AO3" s="155"/>
      <c r="AP3" s="155"/>
      <c r="AQ3" s="155"/>
      <c r="AR3" s="145">
        <v>680.8672491906689</v>
      </c>
      <c r="AS3" s="145"/>
      <c r="AT3" s="145"/>
      <c r="AU3" s="177" t="s">
        <v>4</v>
      </c>
      <c r="AV3" s="177"/>
    </row>
    <row r="4" spans="2:48" ht="23.25">
      <c r="B4" s="179"/>
      <c r="C4" s="179"/>
      <c r="D4" s="179"/>
      <c r="E4" s="179"/>
      <c r="F4" s="166"/>
      <c r="G4" s="166"/>
      <c r="H4" s="166"/>
      <c r="I4" s="166"/>
      <c r="J4" s="166"/>
      <c r="K4" s="53"/>
      <c r="L4" s="54"/>
      <c r="M4" s="54"/>
      <c r="N4" s="61"/>
      <c r="O4" s="61"/>
      <c r="P4" s="59"/>
      <c r="Q4" s="78"/>
      <c r="R4" s="78"/>
      <c r="S4" s="62"/>
      <c r="T4" s="63"/>
      <c r="U4" s="63"/>
      <c r="V4" s="5"/>
      <c r="W4" s="5"/>
      <c r="X4" s="5"/>
      <c r="Y4" s="5"/>
      <c r="Z4" s="5"/>
      <c r="AE4" s="155" t="s">
        <v>116</v>
      </c>
      <c r="AF4" s="155"/>
      <c r="AG4" s="155"/>
      <c r="AH4" s="155"/>
      <c r="AI4" s="155"/>
      <c r="AJ4" s="155"/>
      <c r="AK4" s="155"/>
      <c r="AL4" s="155"/>
      <c r="AM4" s="155"/>
      <c r="AN4" s="155"/>
      <c r="AO4" s="155"/>
      <c r="AP4" s="155"/>
      <c r="AQ4" s="155"/>
      <c r="AR4" s="178">
        <v>405.55631581687294</v>
      </c>
      <c r="AS4" s="178"/>
      <c r="AT4" s="178"/>
      <c r="AU4" s="177" t="s">
        <v>4</v>
      </c>
      <c r="AV4" s="177"/>
    </row>
    <row r="5" spans="1:48" ht="18.75" customHeight="1">
      <c r="A5" s="27"/>
      <c r="B5" s="6"/>
      <c r="C5" s="6"/>
      <c r="G5" s="7"/>
      <c r="L5" s="9"/>
      <c r="M5" s="9"/>
      <c r="N5" s="9"/>
      <c r="O5" s="6"/>
      <c r="AD5" s="10"/>
      <c r="AE5" s="10"/>
      <c r="AF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56" t="s">
        <v>6</v>
      </c>
      <c r="AS5" s="156"/>
      <c r="AT5" s="156"/>
      <c r="AU5" s="156"/>
      <c r="AV5" s="156"/>
    </row>
    <row r="6" spans="1:48" ht="21" customHeight="1">
      <c r="A6" s="165" t="s">
        <v>45</v>
      </c>
      <c r="B6" s="138" t="s">
        <v>7</v>
      </c>
      <c r="C6" s="138" t="s">
        <v>8</v>
      </c>
      <c r="D6" s="138" t="s">
        <v>9</v>
      </c>
      <c r="E6" s="138" t="s">
        <v>10</v>
      </c>
      <c r="F6" s="138" t="s">
        <v>11</v>
      </c>
      <c r="G6" s="159" t="s">
        <v>47</v>
      </c>
      <c r="H6" s="160"/>
      <c r="I6" s="161"/>
      <c r="J6" s="135" t="s">
        <v>12</v>
      </c>
      <c r="K6" s="163" t="s">
        <v>37</v>
      </c>
      <c r="L6" s="163"/>
      <c r="M6" s="163"/>
      <c r="N6" s="163"/>
      <c r="O6" s="135" t="s">
        <v>13</v>
      </c>
      <c r="P6" s="140" t="s">
        <v>5</v>
      </c>
      <c r="Q6" s="135" t="s">
        <v>31</v>
      </c>
      <c r="R6" s="167" t="s">
        <v>38</v>
      </c>
      <c r="S6" s="152" t="s">
        <v>39</v>
      </c>
      <c r="T6" s="173" t="s">
        <v>14</v>
      </c>
      <c r="U6" s="174"/>
      <c r="V6" s="174"/>
      <c r="W6" s="174"/>
      <c r="X6" s="174"/>
      <c r="Y6" s="174"/>
      <c r="Z6" s="174"/>
      <c r="AA6" s="174"/>
      <c r="AB6" s="174"/>
      <c r="AC6" s="174"/>
      <c r="AD6" s="174"/>
      <c r="AE6" s="174"/>
      <c r="AF6" s="174"/>
      <c r="AG6" s="174"/>
      <c r="AH6" s="174"/>
      <c r="AI6" s="174"/>
      <c r="AJ6" s="174"/>
      <c r="AK6" s="174"/>
      <c r="AL6" s="174"/>
      <c r="AM6" s="174"/>
      <c r="AN6" s="174"/>
      <c r="AO6" s="174"/>
      <c r="AP6" s="174"/>
      <c r="AQ6" s="174"/>
      <c r="AR6" s="174"/>
      <c r="AS6" s="174"/>
      <c r="AT6" s="174"/>
      <c r="AU6" s="175"/>
      <c r="AV6" s="139" t="s">
        <v>48</v>
      </c>
    </row>
    <row r="7" spans="1:48" ht="18.75" customHeight="1">
      <c r="A7" s="165"/>
      <c r="B7" s="138"/>
      <c r="C7" s="138"/>
      <c r="D7" s="138"/>
      <c r="E7" s="138"/>
      <c r="F7" s="138"/>
      <c r="G7" s="162" t="s">
        <v>3</v>
      </c>
      <c r="H7" s="158" t="s">
        <v>46</v>
      </c>
      <c r="I7" s="158"/>
      <c r="J7" s="136"/>
      <c r="K7" s="164" t="s">
        <v>40</v>
      </c>
      <c r="L7" s="146" t="s">
        <v>41</v>
      </c>
      <c r="M7" s="148" t="s">
        <v>42</v>
      </c>
      <c r="N7" s="149" t="s">
        <v>43</v>
      </c>
      <c r="O7" s="136"/>
      <c r="P7" s="141"/>
      <c r="Q7" s="136"/>
      <c r="R7" s="168"/>
      <c r="S7" s="153"/>
      <c r="T7" s="144" t="s">
        <v>15</v>
      </c>
      <c r="U7" s="144"/>
      <c r="V7" s="144"/>
      <c r="W7" s="144"/>
      <c r="X7" s="171" t="s">
        <v>16</v>
      </c>
      <c r="Y7" s="171"/>
      <c r="Z7" s="171"/>
      <c r="AA7" s="171"/>
      <c r="AB7" s="172" t="s">
        <v>17</v>
      </c>
      <c r="AC7" s="172"/>
      <c r="AD7" s="172"/>
      <c r="AE7" s="172"/>
      <c r="AF7" s="143" t="s">
        <v>18</v>
      </c>
      <c r="AG7" s="143"/>
      <c r="AH7" s="143"/>
      <c r="AI7" s="143"/>
      <c r="AJ7" s="150" t="s">
        <v>19</v>
      </c>
      <c r="AK7" s="150"/>
      <c r="AL7" s="150"/>
      <c r="AM7" s="150"/>
      <c r="AN7" s="151" t="s">
        <v>20</v>
      </c>
      <c r="AO7" s="151"/>
      <c r="AP7" s="151"/>
      <c r="AQ7" s="151"/>
      <c r="AR7" s="134" t="s">
        <v>21</v>
      </c>
      <c r="AS7" s="134"/>
      <c r="AT7" s="134"/>
      <c r="AU7" s="134"/>
      <c r="AV7" s="139"/>
    </row>
    <row r="8" spans="1:48" ht="45" customHeight="1">
      <c r="A8" s="165"/>
      <c r="B8" s="138"/>
      <c r="C8" s="138"/>
      <c r="D8" s="138"/>
      <c r="E8" s="138"/>
      <c r="F8" s="138"/>
      <c r="G8" s="162"/>
      <c r="H8" s="15" t="s">
        <v>22</v>
      </c>
      <c r="I8" s="16" t="s">
        <v>23</v>
      </c>
      <c r="J8" s="137"/>
      <c r="K8" s="164"/>
      <c r="L8" s="147"/>
      <c r="M8" s="148"/>
      <c r="N8" s="149"/>
      <c r="O8" s="137"/>
      <c r="P8" s="142"/>
      <c r="Q8" s="137"/>
      <c r="R8" s="169"/>
      <c r="S8" s="154"/>
      <c r="T8" s="73" t="s">
        <v>24</v>
      </c>
      <c r="U8" s="73" t="s">
        <v>25</v>
      </c>
      <c r="V8" s="73" t="s">
        <v>26</v>
      </c>
      <c r="W8" s="73" t="s">
        <v>27</v>
      </c>
      <c r="X8" s="74" t="s">
        <v>24</v>
      </c>
      <c r="Y8" s="74" t="s">
        <v>25</v>
      </c>
      <c r="Z8" s="74" t="s">
        <v>26</v>
      </c>
      <c r="AA8" s="74" t="s">
        <v>27</v>
      </c>
      <c r="AB8" s="75" t="s">
        <v>24</v>
      </c>
      <c r="AC8" s="75" t="s">
        <v>25</v>
      </c>
      <c r="AD8" s="75" t="s">
        <v>26</v>
      </c>
      <c r="AE8" s="75" t="s">
        <v>27</v>
      </c>
      <c r="AF8" s="76" t="s">
        <v>24</v>
      </c>
      <c r="AG8" s="76" t="s">
        <v>25</v>
      </c>
      <c r="AH8" s="76" t="s">
        <v>26</v>
      </c>
      <c r="AI8" s="76" t="s">
        <v>27</v>
      </c>
      <c r="AJ8" s="70" t="s">
        <v>24</v>
      </c>
      <c r="AK8" s="70" t="s">
        <v>25</v>
      </c>
      <c r="AL8" s="70" t="s">
        <v>26</v>
      </c>
      <c r="AM8" s="70" t="s">
        <v>27</v>
      </c>
      <c r="AN8" s="71" t="s">
        <v>24</v>
      </c>
      <c r="AO8" s="71" t="s">
        <v>25</v>
      </c>
      <c r="AP8" s="71" t="s">
        <v>26</v>
      </c>
      <c r="AQ8" s="71" t="s">
        <v>27</v>
      </c>
      <c r="AR8" s="72" t="s">
        <v>24</v>
      </c>
      <c r="AS8" s="72" t="s">
        <v>25</v>
      </c>
      <c r="AT8" s="72" t="s">
        <v>26</v>
      </c>
      <c r="AU8" s="72" t="s">
        <v>27</v>
      </c>
      <c r="AV8" s="139"/>
    </row>
    <row r="9" spans="1:48" ht="15">
      <c r="A9" s="157" t="s">
        <v>28</v>
      </c>
      <c r="B9" s="157"/>
      <c r="C9" s="157"/>
      <c r="D9" s="157"/>
      <c r="E9" s="157"/>
      <c r="F9" s="157"/>
      <c r="G9" s="29">
        <f>I9+H9</f>
        <v>660.803069427888</v>
      </c>
      <c r="H9" s="30">
        <f>SUM(H10:H17)</f>
        <v>386.74068294347296</v>
      </c>
      <c r="I9" s="30">
        <f aca="true" t="shared" si="0" ref="I9:P9">SUM(I10:I17)</f>
        <v>274.062386484415</v>
      </c>
      <c r="J9" s="30"/>
      <c r="K9" s="30">
        <f t="shared" si="0"/>
        <v>535.98</v>
      </c>
      <c r="L9" s="30">
        <f t="shared" si="0"/>
        <v>25</v>
      </c>
      <c r="M9" s="30"/>
      <c r="N9" s="30">
        <f t="shared" si="0"/>
        <v>0</v>
      </c>
      <c r="O9" s="30"/>
      <c r="P9" s="30">
        <f t="shared" si="0"/>
        <v>18</v>
      </c>
      <c r="Q9" s="30"/>
      <c r="R9" s="30"/>
      <c r="S9" s="30"/>
      <c r="T9" s="30">
        <f>SUM(T10:T17)</f>
        <v>0</v>
      </c>
      <c r="U9" s="30">
        <f aca="true" t="shared" si="1" ref="U9:AU9">SUM(U10:U17)</f>
        <v>0</v>
      </c>
      <c r="V9" s="30">
        <f t="shared" si="1"/>
        <v>0</v>
      </c>
      <c r="W9" s="30">
        <f t="shared" si="1"/>
        <v>0</v>
      </c>
      <c r="X9" s="30">
        <f t="shared" si="1"/>
        <v>0</v>
      </c>
      <c r="Y9" s="30">
        <f t="shared" si="1"/>
        <v>0</v>
      </c>
      <c r="Z9" s="30">
        <f t="shared" si="1"/>
        <v>0</v>
      </c>
      <c r="AA9" s="30">
        <f t="shared" si="1"/>
        <v>0</v>
      </c>
      <c r="AB9" s="30">
        <f t="shared" si="1"/>
        <v>0</v>
      </c>
      <c r="AC9" s="30">
        <f t="shared" si="1"/>
        <v>0</v>
      </c>
      <c r="AD9" s="30">
        <f t="shared" si="1"/>
        <v>0</v>
      </c>
      <c r="AE9" s="30">
        <f t="shared" si="1"/>
        <v>0</v>
      </c>
      <c r="AF9" s="30">
        <f t="shared" si="1"/>
        <v>0</v>
      </c>
      <c r="AG9" s="30">
        <f t="shared" si="1"/>
        <v>0</v>
      </c>
      <c r="AH9" s="30">
        <f t="shared" si="1"/>
        <v>0</v>
      </c>
      <c r="AI9" s="30">
        <f t="shared" si="1"/>
        <v>0</v>
      </c>
      <c r="AJ9" s="30">
        <f t="shared" si="1"/>
        <v>0</v>
      </c>
      <c r="AK9" s="30">
        <f t="shared" si="1"/>
        <v>0</v>
      </c>
      <c r="AL9" s="30">
        <f t="shared" si="1"/>
        <v>0</v>
      </c>
      <c r="AM9" s="30">
        <f t="shared" si="1"/>
        <v>0</v>
      </c>
      <c r="AN9" s="30">
        <f t="shared" si="1"/>
        <v>0</v>
      </c>
      <c r="AO9" s="30">
        <f t="shared" si="1"/>
        <v>0</v>
      </c>
      <c r="AP9" s="30">
        <f t="shared" si="1"/>
        <v>0</v>
      </c>
      <c r="AQ9" s="30">
        <f t="shared" si="1"/>
        <v>0</v>
      </c>
      <c r="AR9" s="30">
        <f t="shared" si="1"/>
        <v>0</v>
      </c>
      <c r="AS9" s="30">
        <f t="shared" si="1"/>
        <v>0</v>
      </c>
      <c r="AT9" s="30">
        <f t="shared" si="1"/>
        <v>0</v>
      </c>
      <c r="AU9" s="30">
        <f t="shared" si="1"/>
        <v>0</v>
      </c>
      <c r="AV9" s="19"/>
    </row>
    <row r="10" spans="1:48" s="26" customFormat="1" ht="18.75">
      <c r="A10" s="51" t="str">
        <f>IF(J10=1,IF(K10&gt;0,IF(L10&gt;0,IF(N10&gt;0,11,11),IF(N10&gt;0,11,"")),IF(L10&gt;0,IF(N10&gt;0,11,""),IF(N10=0,22,""))),IF(L10&gt;0,IF(N10&gt;0,IF(P10&gt;0,66,""),IF(P10&gt;0,66,"")),IF(P10&gt;0,66,"")))&amp;" "&amp;IF(J10=1,IF(K10=0,IF(L10&gt;0,IF(N10&gt;0,IF(P10&gt;0,66,""),IF(P10&gt;0,66,"")),IF(P10&gt;0,66,"")),""),IF(P10&gt;0,66,""))&amp;" "&amp;IF(J10=1,IF(K10&gt;0,IF(P10&gt;0,IF(O10&lt;=7,IF(Q10=100,"","33"),IF(O10&lt;=25,IF(Q10&gt;0,IF(Q10&lt;100,"",33),IF(Q10=0,"","33")))),IF(O10&gt;25,"",33)),""),IF(J10&gt;1,IF(P10&gt;0,"55",""),IF(J10=0,IF(P10&gt;0,"55","00"))))&amp;" "&amp;IF(P10&gt;0,IF(R10&gt;0,IF(S10&gt;0,"",88),77),"")</f>
        <v>   </v>
      </c>
      <c r="B10" s="64">
        <v>1</v>
      </c>
      <c r="C10" s="69" t="s">
        <v>118</v>
      </c>
      <c r="D10" s="110" t="s">
        <v>119</v>
      </c>
      <c r="E10" s="65" t="s">
        <v>120</v>
      </c>
      <c r="F10" s="111" t="s">
        <v>121</v>
      </c>
      <c r="G10" s="68">
        <v>78.2773503631</v>
      </c>
      <c r="H10" s="68">
        <v>78.2773503631</v>
      </c>
      <c r="I10" s="68">
        <v>0</v>
      </c>
      <c r="J10" s="25">
        <v>1</v>
      </c>
      <c r="K10" s="112">
        <v>18</v>
      </c>
      <c r="L10" s="112">
        <v>0</v>
      </c>
      <c r="M10" s="112">
        <v>0</v>
      </c>
      <c r="N10" s="112">
        <v>0</v>
      </c>
      <c r="O10" s="25">
        <v>20</v>
      </c>
      <c r="P10" s="113">
        <v>18</v>
      </c>
      <c r="Q10" s="67">
        <v>60</v>
      </c>
      <c r="R10" s="25">
        <v>2</v>
      </c>
      <c r="S10" s="25">
        <v>3</v>
      </c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14"/>
    </row>
    <row r="11" spans="1:48" s="26" customFormat="1" ht="18.75">
      <c r="A11" s="51" t="str">
        <f aca="true" t="shared" si="2" ref="A11:A17">IF(J11=1,IF(K11&gt;0,IF(L11&gt;0,IF(N11&gt;0,11,11),IF(N11&gt;0,11,"")),IF(L11&gt;0,IF(N11&gt;0,11,""),IF(N11=0,22,""))),IF(L11&gt;0,IF(N11&gt;0,IF(P11&gt;0,66,""),IF(P11&gt;0,66,"")),IF(P11&gt;0,66,"")))&amp;" "&amp;IF(J11=1,IF(K11=0,IF(L11&gt;0,IF(N11&gt;0,IF(P11&gt;0,66,""),IF(P11&gt;0,66,"")),IF(P11&gt;0,66,"")),""),IF(P11&gt;0,66,""))&amp;" "&amp;IF(J11=1,IF(K11&gt;0,IF(P11&gt;0,IF(O11&lt;=7,IF(Q11=100,"","33"),IF(O11&lt;=25,IF(Q11&gt;0,IF(Q11&lt;100,"",33),IF(Q11=0,"","33")))),IF(O11&gt;25,"",33)),""),IF(J11&gt;1,IF(P11&gt;0,"55",""),IF(J11=0,IF(P11&gt;0,"55","00"))))&amp;" "&amp;IF(P11&gt;0,IF(R11&gt;0,IF(S11&gt;0,"",88),77),"")</f>
        <v>   </v>
      </c>
      <c r="B11" s="64">
        <v>2</v>
      </c>
      <c r="C11" s="69" t="s">
        <v>122</v>
      </c>
      <c r="D11" s="110" t="s">
        <v>44</v>
      </c>
      <c r="E11" s="65" t="s">
        <v>120</v>
      </c>
      <c r="F11" s="111" t="s">
        <v>121</v>
      </c>
      <c r="G11" s="68">
        <v>447.4514235042762</v>
      </c>
      <c r="H11" s="68">
        <v>198.861256589</v>
      </c>
      <c r="I11" s="68">
        <v>248.5901669152762</v>
      </c>
      <c r="J11" s="25">
        <v>3</v>
      </c>
      <c r="K11" s="112">
        <v>447.45</v>
      </c>
      <c r="L11" s="112">
        <v>0</v>
      </c>
      <c r="M11" s="112">
        <v>0</v>
      </c>
      <c r="N11" s="112">
        <v>0</v>
      </c>
      <c r="O11" s="25">
        <v>0</v>
      </c>
      <c r="P11" s="113">
        <v>0</v>
      </c>
      <c r="Q11" s="67">
        <v>0</v>
      </c>
      <c r="R11" s="25">
        <v>0</v>
      </c>
      <c r="S11" s="25">
        <v>0</v>
      </c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14"/>
    </row>
    <row r="12" spans="1:48" s="26" customFormat="1" ht="18.75">
      <c r="A12" s="51" t="str">
        <f t="shared" si="2"/>
        <v>   </v>
      </c>
      <c r="B12" s="64">
        <v>3</v>
      </c>
      <c r="C12" s="69" t="s">
        <v>123</v>
      </c>
      <c r="D12" s="110" t="s">
        <v>44</v>
      </c>
      <c r="E12" s="65" t="s">
        <v>120</v>
      </c>
      <c r="F12" s="111" t="s">
        <v>121</v>
      </c>
      <c r="G12" s="68">
        <v>6.8445681202839</v>
      </c>
      <c r="H12" s="68">
        <v>2.02971444761</v>
      </c>
      <c r="I12" s="68">
        <v>4.8148536726739</v>
      </c>
      <c r="J12" s="25">
        <v>1</v>
      </c>
      <c r="K12" s="112">
        <v>6</v>
      </c>
      <c r="L12" s="112">
        <v>0</v>
      </c>
      <c r="M12" s="112">
        <v>0</v>
      </c>
      <c r="N12" s="112">
        <v>0</v>
      </c>
      <c r="O12" s="25">
        <v>27</v>
      </c>
      <c r="P12" s="113">
        <v>0</v>
      </c>
      <c r="Q12" s="67">
        <v>0</v>
      </c>
      <c r="R12" s="25">
        <v>2</v>
      </c>
      <c r="S12" s="25">
        <v>3</v>
      </c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14"/>
    </row>
    <row r="13" spans="1:48" s="26" customFormat="1" ht="18.75">
      <c r="A13" s="51" t="str">
        <f t="shared" si="2"/>
        <v>   </v>
      </c>
      <c r="B13" s="64">
        <v>4</v>
      </c>
      <c r="C13" s="69" t="s">
        <v>124</v>
      </c>
      <c r="D13" s="110" t="s">
        <v>44</v>
      </c>
      <c r="E13" s="65" t="s">
        <v>120</v>
      </c>
      <c r="F13" s="111" t="s">
        <v>121</v>
      </c>
      <c r="G13" s="68">
        <v>28.2441636049259</v>
      </c>
      <c r="H13" s="68">
        <v>28.1898381791</v>
      </c>
      <c r="I13" s="68">
        <v>0.0543254258259</v>
      </c>
      <c r="J13" s="25">
        <v>3</v>
      </c>
      <c r="K13" s="112">
        <v>28.24</v>
      </c>
      <c r="L13" s="112">
        <v>0</v>
      </c>
      <c r="M13" s="112">
        <v>0</v>
      </c>
      <c r="N13" s="112">
        <v>0</v>
      </c>
      <c r="O13" s="25">
        <v>0</v>
      </c>
      <c r="P13" s="113">
        <v>0</v>
      </c>
      <c r="Q13" s="67">
        <v>0</v>
      </c>
      <c r="R13" s="25">
        <v>0</v>
      </c>
      <c r="S13" s="25">
        <v>0</v>
      </c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14"/>
    </row>
    <row r="14" spans="1:48" ht="18.75">
      <c r="A14" s="51" t="str">
        <f t="shared" si="2"/>
        <v>   </v>
      </c>
      <c r="B14" s="64">
        <v>5</v>
      </c>
      <c r="C14" s="69" t="s">
        <v>125</v>
      </c>
      <c r="D14" s="110" t="s">
        <v>44</v>
      </c>
      <c r="E14" s="65" t="s">
        <v>120</v>
      </c>
      <c r="F14" s="111" t="s">
        <v>121</v>
      </c>
      <c r="G14" s="68">
        <v>55.816735114447994</v>
      </c>
      <c r="H14" s="68">
        <v>42.2466940274</v>
      </c>
      <c r="I14" s="68">
        <v>13.570041087048</v>
      </c>
      <c r="J14" s="25">
        <v>1</v>
      </c>
      <c r="K14" s="112">
        <v>0</v>
      </c>
      <c r="L14" s="112">
        <v>18</v>
      </c>
      <c r="M14" s="112">
        <v>0</v>
      </c>
      <c r="N14" s="112">
        <v>0</v>
      </c>
      <c r="O14" s="25">
        <v>25</v>
      </c>
      <c r="P14" s="113">
        <v>0</v>
      </c>
      <c r="Q14" s="67">
        <v>0</v>
      </c>
      <c r="R14" s="25">
        <v>2</v>
      </c>
      <c r="S14" s="25">
        <v>3</v>
      </c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14"/>
    </row>
    <row r="15" spans="1:48" ht="18.75">
      <c r="A15" s="51" t="str">
        <f t="shared" si="2"/>
        <v>   </v>
      </c>
      <c r="B15" s="64">
        <v>6</v>
      </c>
      <c r="C15" s="69" t="s">
        <v>126</v>
      </c>
      <c r="D15" s="110" t="s">
        <v>44</v>
      </c>
      <c r="E15" s="65" t="s">
        <v>120</v>
      </c>
      <c r="F15" s="111" t="s">
        <v>121</v>
      </c>
      <c r="G15" s="68">
        <v>33.292289562</v>
      </c>
      <c r="H15" s="68">
        <v>33.292289562</v>
      </c>
      <c r="I15" s="68">
        <v>0</v>
      </c>
      <c r="J15" s="25">
        <v>3</v>
      </c>
      <c r="K15" s="112">
        <v>33.29</v>
      </c>
      <c r="L15" s="112">
        <v>0</v>
      </c>
      <c r="M15" s="112">
        <v>0</v>
      </c>
      <c r="N15" s="112">
        <v>0</v>
      </c>
      <c r="O15" s="25">
        <v>0</v>
      </c>
      <c r="P15" s="113">
        <v>0</v>
      </c>
      <c r="Q15" s="67">
        <v>0</v>
      </c>
      <c r="R15" s="25">
        <v>0</v>
      </c>
      <c r="S15" s="25">
        <v>0</v>
      </c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14"/>
    </row>
    <row r="16" spans="1:48" ht="18.75">
      <c r="A16" s="51" t="str">
        <f t="shared" si="2"/>
        <v>   </v>
      </c>
      <c r="B16" s="64">
        <v>7</v>
      </c>
      <c r="C16" s="69" t="s">
        <v>127</v>
      </c>
      <c r="D16" s="110" t="s">
        <v>44</v>
      </c>
      <c r="E16" s="65" t="s">
        <v>120</v>
      </c>
      <c r="F16" s="111" t="s">
        <v>121</v>
      </c>
      <c r="G16" s="68">
        <v>7.876539158854</v>
      </c>
      <c r="H16" s="68">
        <v>0.843539775263</v>
      </c>
      <c r="I16" s="68">
        <v>7.032999383591</v>
      </c>
      <c r="J16" s="25">
        <v>1</v>
      </c>
      <c r="K16" s="112">
        <v>0</v>
      </c>
      <c r="L16" s="112">
        <v>7</v>
      </c>
      <c r="M16" s="112">
        <v>0</v>
      </c>
      <c r="N16" s="112">
        <v>0</v>
      </c>
      <c r="O16" s="25">
        <v>17</v>
      </c>
      <c r="P16" s="113">
        <v>0</v>
      </c>
      <c r="Q16" s="67">
        <v>0</v>
      </c>
      <c r="R16" s="25">
        <v>2</v>
      </c>
      <c r="S16" s="25">
        <v>3</v>
      </c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14"/>
    </row>
    <row r="17" spans="1:48" ht="18.75">
      <c r="A17" s="51" t="str">
        <f t="shared" si="2"/>
        <v>   </v>
      </c>
      <c r="B17" s="64">
        <v>8</v>
      </c>
      <c r="C17" s="69" t="s">
        <v>128</v>
      </c>
      <c r="D17" s="110" t="s">
        <v>119</v>
      </c>
      <c r="E17" s="65" t="s">
        <v>120</v>
      </c>
      <c r="F17" s="111" t="s">
        <v>121</v>
      </c>
      <c r="G17" s="116">
        <v>3</v>
      </c>
      <c r="H17" s="117">
        <v>3</v>
      </c>
      <c r="I17" s="116">
        <v>0</v>
      </c>
      <c r="J17" s="25">
        <v>1</v>
      </c>
      <c r="K17" s="112">
        <v>3</v>
      </c>
      <c r="L17" s="112">
        <v>0</v>
      </c>
      <c r="M17" s="112">
        <v>0</v>
      </c>
      <c r="N17" s="112">
        <v>0</v>
      </c>
      <c r="O17" s="25">
        <v>26</v>
      </c>
      <c r="P17" s="113">
        <v>0</v>
      </c>
      <c r="Q17" s="67">
        <v>0</v>
      </c>
      <c r="R17" s="25">
        <v>2</v>
      </c>
      <c r="S17" s="25">
        <v>3</v>
      </c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14"/>
    </row>
  </sheetData>
  <sheetProtection selectLockedCells="1"/>
  <mergeCells count="42">
    <mergeCell ref="B1:AU1"/>
    <mergeCell ref="B2:E4"/>
    <mergeCell ref="AU3:AV3"/>
    <mergeCell ref="AU4:AV4"/>
    <mergeCell ref="AR2:AT2"/>
    <mergeCell ref="AR3:AT3"/>
    <mergeCell ref="F2:J4"/>
    <mergeCell ref="AL2:AQ2"/>
    <mergeCell ref="AG3:AQ3"/>
    <mergeCell ref="AE4:AQ4"/>
    <mergeCell ref="AR4:AT4"/>
    <mergeCell ref="T7:W7"/>
    <mergeCell ref="AR5:AV5"/>
    <mergeCell ref="A6:A8"/>
    <mergeCell ref="B6:B8"/>
    <mergeCell ref="C6:C8"/>
    <mergeCell ref="D6:D8"/>
    <mergeCell ref="E6:E8"/>
    <mergeCell ref="F6:F8"/>
    <mergeCell ref="G6:I6"/>
    <mergeCell ref="AV6:AV8"/>
    <mergeCell ref="G7:G8"/>
    <mergeCell ref="H7:I7"/>
    <mergeCell ref="X7:AA7"/>
    <mergeCell ref="AB7:AE7"/>
    <mergeCell ref="AF7:AI7"/>
    <mergeCell ref="R6:R8"/>
    <mergeCell ref="S6:S8"/>
    <mergeCell ref="K6:N6"/>
    <mergeCell ref="J6:J8"/>
    <mergeCell ref="AR7:AU7"/>
    <mergeCell ref="O6:O8"/>
    <mergeCell ref="P6:P8"/>
    <mergeCell ref="Q6:Q8"/>
    <mergeCell ref="AJ7:AM7"/>
    <mergeCell ref="T6:AU6"/>
    <mergeCell ref="A9:F9"/>
    <mergeCell ref="L7:L8"/>
    <mergeCell ref="M7:M8"/>
    <mergeCell ref="N7:N8"/>
    <mergeCell ref="K7:K8"/>
    <mergeCell ref="AN7:AQ7"/>
  </mergeCells>
  <dataValidations count="6">
    <dataValidation type="whole" allowBlank="1" showInputMessage="1" showErrorMessage="1" error="กรอกเฉพาะ 0 1 2 3" sqref="S1 S5:S8 S18:S65536">
      <formula1>0</formula1>
      <formula2>3</formula2>
    </dataValidation>
    <dataValidation type="whole" allowBlank="1" showInputMessage="1" showErrorMessage="1" error="กรอกเฉพาะ 0 1 2" sqref="S2:S4 R1 R5:R8 R18:R65536">
      <formula1>0</formula1>
      <formula2>2</formula2>
    </dataValidation>
    <dataValidation type="whole" allowBlank="1" showInputMessage="1" showErrorMessage="1" error="กรอกเฉพาะจำนวนเต็ม" sqref="O1 O18:O65536 O5:O8">
      <formula1>0</formula1>
      <formula2>100</formula2>
    </dataValidation>
    <dataValidation type="whole" allowBlank="1" showInputMessage="1" showErrorMessage="1" error="กรอกเฉพาะ 0 1 2 3 9" sqref="J1 J5:J8 J18:J65536">
      <formula1>0</formula1>
      <formula2>9</formula2>
    </dataValidation>
    <dataValidation type="whole" allowBlank="1" showInputMessage="1" showErrorMessage="1" errorTitle="ผิดพลาด" error="กรอกเฉพาะ 0 1 2 3 9" sqref="K2:K4">
      <formula1>0</formula1>
      <formula2>9</formula2>
    </dataValidation>
    <dataValidation type="whole" allowBlank="1" showInputMessage="1" showErrorMessage="1" error="กรอกจำนวนเต็ม" sqref="P2:P4">
      <formula1>0</formula1>
      <formula2>100</formula2>
    </dataValidation>
  </dataValidations>
  <printOptions horizontalCentered="1"/>
  <pageMargins left="0.1968503937007874" right="0.1968503937007874" top="0.5905511811023623" bottom="0.4724409448818898" header="0.31496062992125984" footer="0.1968503937007874"/>
  <pageSetup horizontalDpi="300" verticalDpi="300" orientation="landscape" paperSize="8" r:id="rId1"/>
  <headerFooter>
    <oddHeader xml:space="preserve">&amp;R&amp;"TH SarabunPSK,ตัวหนา"&amp;16ยางพารา_สฟอ.1   </oddHeader>
    <oddFooter>&amp;C&amp;"TH SarabunPSK,ธรรมดา"&amp;14หน้าที่ &amp;P จาก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B22"/>
  <sheetViews>
    <sheetView tabSelected="1" zoomScale="130" zoomScaleNormal="130" zoomScalePageLayoutView="0" workbookViewId="0" topLeftCell="B6">
      <selection activeCell="J23" sqref="J23"/>
    </sheetView>
  </sheetViews>
  <sheetFormatPr defaultColWidth="9.140625" defaultRowHeight="15"/>
  <cols>
    <col min="1" max="1" width="7.8515625" style="13" bestFit="1" customWidth="1"/>
    <col min="2" max="2" width="13.421875" style="13" customWidth="1"/>
    <col min="3" max="3" width="7.140625" style="11" customWidth="1"/>
    <col min="4" max="4" width="10.7109375" style="11" customWidth="1"/>
    <col min="5" max="5" width="4.57421875" style="11" customWidth="1"/>
    <col min="6" max="6" width="9.57421875" style="11" bestFit="1" customWidth="1"/>
    <col min="7" max="7" width="8.421875" style="11" customWidth="1"/>
    <col min="8" max="8" width="9.140625" style="11" customWidth="1"/>
    <col min="9" max="9" width="17.7109375" style="11" customWidth="1"/>
    <col min="10" max="10" width="10.140625" style="8" customWidth="1"/>
    <col min="11" max="11" width="9.57421875" style="8" customWidth="1"/>
    <col min="12" max="12" width="10.421875" style="8" customWidth="1"/>
    <col min="13" max="13" width="15.140625" style="8" customWidth="1"/>
    <col min="14" max="14" width="6.57421875" style="13" customWidth="1"/>
    <col min="15" max="15" width="9.8515625" style="11" customWidth="1"/>
    <col min="16" max="16" width="8.28125" style="11" customWidth="1"/>
    <col min="17" max="17" width="11.00390625" style="11" customWidth="1"/>
    <col min="18" max="18" width="12.28125" style="11" customWidth="1"/>
    <col min="19" max="19" width="10.00390625" style="11" customWidth="1"/>
    <col min="20" max="20" width="8.28125" style="11" customWidth="1"/>
    <col min="21" max="21" width="11.7109375" style="11" customWidth="1"/>
    <col min="22" max="22" width="10.57421875" style="11" customWidth="1"/>
    <col min="23" max="23" width="17.140625" style="11" customWidth="1"/>
    <col min="24" max="28" width="9.140625" style="26" customWidth="1"/>
    <col min="29" max="16384" width="9.140625" style="11" customWidth="1"/>
  </cols>
  <sheetData>
    <row r="1" spans="1:23" ht="23.25">
      <c r="A1" s="187" t="s">
        <v>131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</row>
    <row r="2" spans="1:28" ht="23.25">
      <c r="A2" s="188" t="s">
        <v>1</v>
      </c>
      <c r="B2" s="188"/>
      <c r="C2" s="188"/>
      <c r="D2" s="188"/>
      <c r="E2" s="188" t="s">
        <v>117</v>
      </c>
      <c r="F2" s="188"/>
      <c r="G2" s="188"/>
      <c r="H2" s="188"/>
      <c r="I2" s="188"/>
      <c r="J2"/>
      <c r="K2" s="3"/>
      <c r="L2" s="3"/>
      <c r="M2" s="3"/>
      <c r="N2" s="3"/>
      <c r="O2" s="3"/>
      <c r="T2" s="3"/>
      <c r="Y2" s="81"/>
      <c r="Z2" s="81"/>
      <c r="AA2" s="82"/>
      <c r="AB2" s="82"/>
    </row>
    <row r="3" spans="1:28" ht="23.25">
      <c r="A3" s="188"/>
      <c r="B3" s="188"/>
      <c r="C3" s="188"/>
      <c r="D3" s="188"/>
      <c r="E3" s="188"/>
      <c r="F3" s="188"/>
      <c r="G3" s="188"/>
      <c r="H3" s="188"/>
      <c r="I3" s="188"/>
      <c r="J3"/>
      <c r="K3" s="11"/>
      <c r="L3" s="3"/>
      <c r="N3" s="3"/>
      <c r="O3" s="3"/>
      <c r="P3" s="3"/>
      <c r="Q3" s="3"/>
      <c r="R3" s="3"/>
      <c r="S3" s="3"/>
      <c r="T3" s="3"/>
      <c r="U3" s="83"/>
      <c r="V3" s="83" t="s">
        <v>2</v>
      </c>
      <c r="W3" s="84">
        <v>9143</v>
      </c>
      <c r="Y3" s="85"/>
      <c r="Z3" s="85"/>
      <c r="AB3" s="86"/>
    </row>
    <row r="4" spans="1:28" ht="23.25">
      <c r="A4" s="188"/>
      <c r="B4" s="188"/>
      <c r="C4" s="188"/>
      <c r="D4" s="188"/>
      <c r="E4" s="188"/>
      <c r="F4" s="188"/>
      <c r="G4" s="188"/>
      <c r="H4" s="188"/>
      <c r="I4" s="188"/>
      <c r="J4"/>
      <c r="L4" s="3"/>
      <c r="M4" s="3"/>
      <c r="N4" s="3"/>
      <c r="O4" s="3"/>
      <c r="P4" s="3"/>
      <c r="Q4" s="3"/>
      <c r="R4" s="3"/>
      <c r="S4" s="3"/>
      <c r="T4" s="3"/>
      <c r="U4" s="83"/>
      <c r="V4" s="87"/>
      <c r="W4" s="88"/>
      <c r="Y4" s="89"/>
      <c r="Z4" s="89"/>
      <c r="AB4" s="86"/>
    </row>
    <row r="5" spans="6:28" ht="15.75">
      <c r="F5" s="90"/>
      <c r="J5" s="10"/>
      <c r="K5" s="10"/>
      <c r="L5" s="10"/>
      <c r="M5" s="11"/>
      <c r="N5" s="10"/>
      <c r="O5" s="10"/>
      <c r="P5" s="10"/>
      <c r="Q5" s="10"/>
      <c r="R5" s="10"/>
      <c r="S5" s="10"/>
      <c r="T5" s="10"/>
      <c r="U5" s="10"/>
      <c r="V5" s="10"/>
      <c r="W5" s="91" t="s">
        <v>6</v>
      </c>
      <c r="Y5" s="92"/>
      <c r="Z5" s="92"/>
      <c r="AA5" s="92"/>
      <c r="AB5" s="92"/>
    </row>
    <row r="6" spans="1:23" ht="14.25" customHeight="1">
      <c r="A6" s="189" t="s">
        <v>7</v>
      </c>
      <c r="B6" s="189" t="s">
        <v>8</v>
      </c>
      <c r="C6" s="189" t="s">
        <v>9</v>
      </c>
      <c r="D6" s="189" t="s">
        <v>10</v>
      </c>
      <c r="E6" s="189" t="s">
        <v>11</v>
      </c>
      <c r="F6" s="159" t="s">
        <v>47</v>
      </c>
      <c r="G6" s="160"/>
      <c r="H6" s="161"/>
      <c r="I6" s="135" t="s">
        <v>12</v>
      </c>
      <c r="J6" s="196" t="s">
        <v>37</v>
      </c>
      <c r="K6" s="197"/>
      <c r="L6" s="197"/>
      <c r="M6" s="198"/>
      <c r="N6" s="135" t="s">
        <v>13</v>
      </c>
      <c r="O6" s="140" t="s">
        <v>5</v>
      </c>
      <c r="P6" s="135" t="s">
        <v>31</v>
      </c>
      <c r="Q6" s="167" t="s">
        <v>38</v>
      </c>
      <c r="R6" s="152" t="s">
        <v>39</v>
      </c>
      <c r="S6" s="204" t="s">
        <v>132</v>
      </c>
      <c r="T6" s="205"/>
      <c r="U6" s="206"/>
      <c r="V6" s="207" t="s">
        <v>133</v>
      </c>
      <c r="W6" s="210" t="s">
        <v>134</v>
      </c>
    </row>
    <row r="7" spans="1:23" ht="15" customHeight="1">
      <c r="A7" s="190"/>
      <c r="B7" s="190"/>
      <c r="C7" s="190"/>
      <c r="D7" s="190"/>
      <c r="E7" s="190"/>
      <c r="F7" s="213" t="s">
        <v>3</v>
      </c>
      <c r="G7" s="215" t="s">
        <v>46</v>
      </c>
      <c r="H7" s="216"/>
      <c r="I7" s="136"/>
      <c r="J7" s="217" t="s">
        <v>40</v>
      </c>
      <c r="K7" s="146" t="s">
        <v>41</v>
      </c>
      <c r="L7" s="219" t="s">
        <v>42</v>
      </c>
      <c r="M7" s="192" t="s">
        <v>43</v>
      </c>
      <c r="N7" s="136"/>
      <c r="O7" s="141"/>
      <c r="P7" s="136"/>
      <c r="Q7" s="168"/>
      <c r="R7" s="153"/>
      <c r="S7" s="194" t="s">
        <v>135</v>
      </c>
      <c r="T7" s="199" t="s">
        <v>136</v>
      </c>
      <c r="U7" s="200"/>
      <c r="V7" s="208"/>
      <c r="W7" s="211"/>
    </row>
    <row r="8" spans="1:23" ht="15">
      <c r="A8" s="191"/>
      <c r="B8" s="191"/>
      <c r="C8" s="191"/>
      <c r="D8" s="191"/>
      <c r="E8" s="191"/>
      <c r="F8" s="214"/>
      <c r="G8" s="15" t="s">
        <v>22</v>
      </c>
      <c r="H8" s="16" t="s">
        <v>23</v>
      </c>
      <c r="I8" s="137"/>
      <c r="J8" s="218"/>
      <c r="K8" s="147"/>
      <c r="L8" s="220"/>
      <c r="M8" s="193"/>
      <c r="N8" s="137"/>
      <c r="O8" s="142"/>
      <c r="P8" s="137"/>
      <c r="Q8" s="169"/>
      <c r="R8" s="154"/>
      <c r="S8" s="195"/>
      <c r="T8" s="93" t="s">
        <v>137</v>
      </c>
      <c r="U8" s="94" t="s">
        <v>138</v>
      </c>
      <c r="V8" s="209"/>
      <c r="W8" s="212"/>
    </row>
    <row r="9" spans="1:23" ht="15">
      <c r="A9" s="201" t="s">
        <v>28</v>
      </c>
      <c r="B9" s="202"/>
      <c r="C9" s="202"/>
      <c r="D9" s="202"/>
      <c r="E9" s="203"/>
      <c r="F9" s="30">
        <f>G9+H9</f>
        <v>660.803069427888</v>
      </c>
      <c r="G9" s="30">
        <f>SUM(G10:G490)</f>
        <v>386.74068294347296</v>
      </c>
      <c r="H9" s="30">
        <f>SUM(H10:H490)</f>
        <v>274.062386484415</v>
      </c>
      <c r="I9" s="30"/>
      <c r="J9" s="30">
        <f>SUM(J10:J490)</f>
        <v>535.98</v>
      </c>
      <c r="K9" s="30">
        <f>SUM(K10:K490)</f>
        <v>25</v>
      </c>
      <c r="L9" s="30"/>
      <c r="M9" s="30">
        <f>SUM(M10:M490)</f>
        <v>0</v>
      </c>
      <c r="N9" s="30"/>
      <c r="O9" s="30">
        <f>SUM(O10:O490)</f>
        <v>18</v>
      </c>
      <c r="P9" s="30"/>
      <c r="Q9" s="30"/>
      <c r="R9" s="30"/>
      <c r="S9" s="30"/>
      <c r="T9" s="30"/>
      <c r="U9" s="30"/>
      <c r="V9" s="30"/>
      <c r="W9" s="30"/>
    </row>
    <row r="10" spans="1:23" ht="15.75">
      <c r="A10" s="64">
        <v>1</v>
      </c>
      <c r="B10" s="69" t="s">
        <v>118</v>
      </c>
      <c r="C10" s="110" t="s">
        <v>119</v>
      </c>
      <c r="D10" s="65" t="s">
        <v>120</v>
      </c>
      <c r="E10" s="111" t="s">
        <v>121</v>
      </c>
      <c r="F10" s="68">
        <v>78.2773503631</v>
      </c>
      <c r="G10" s="68">
        <v>78.2773503631</v>
      </c>
      <c r="H10" s="68">
        <v>0</v>
      </c>
      <c r="I10" s="25">
        <v>1</v>
      </c>
      <c r="J10" s="112">
        <v>18</v>
      </c>
      <c r="K10" s="112">
        <v>0</v>
      </c>
      <c r="L10" s="112">
        <v>0</v>
      </c>
      <c r="M10" s="112">
        <v>0</v>
      </c>
      <c r="N10" s="25">
        <v>20</v>
      </c>
      <c r="O10" s="113">
        <v>18</v>
      </c>
      <c r="P10" s="67">
        <v>60</v>
      </c>
      <c r="Q10" s="25">
        <v>2</v>
      </c>
      <c r="R10" s="25">
        <v>3</v>
      </c>
      <c r="S10" s="118" t="s">
        <v>154</v>
      </c>
      <c r="T10" s="118" t="s">
        <v>154</v>
      </c>
      <c r="U10" s="118" t="s">
        <v>154</v>
      </c>
      <c r="V10" s="118" t="s">
        <v>154</v>
      </c>
      <c r="W10" s="118" t="s">
        <v>154</v>
      </c>
    </row>
    <row r="11" spans="1:23" ht="15.75">
      <c r="A11" s="64">
        <v>2</v>
      </c>
      <c r="B11" s="69" t="s">
        <v>122</v>
      </c>
      <c r="C11" s="110" t="s">
        <v>44</v>
      </c>
      <c r="D11" s="65" t="s">
        <v>120</v>
      </c>
      <c r="E11" s="111" t="s">
        <v>121</v>
      </c>
      <c r="F11" s="68">
        <v>447.4514235042762</v>
      </c>
      <c r="G11" s="68">
        <v>198.861256589</v>
      </c>
      <c r="H11" s="68">
        <v>248.5901669152762</v>
      </c>
      <c r="I11" s="25">
        <v>3</v>
      </c>
      <c r="J11" s="112">
        <v>447.45</v>
      </c>
      <c r="K11" s="112">
        <v>0</v>
      </c>
      <c r="L11" s="112">
        <v>0</v>
      </c>
      <c r="M11" s="112">
        <v>0</v>
      </c>
      <c r="N11" s="25">
        <v>0</v>
      </c>
      <c r="O11" s="113">
        <v>0</v>
      </c>
      <c r="P11" s="67">
        <v>0</v>
      </c>
      <c r="Q11" s="25">
        <v>0</v>
      </c>
      <c r="R11" s="25">
        <v>0</v>
      </c>
      <c r="S11" s="118" t="s">
        <v>154</v>
      </c>
      <c r="T11" s="118" t="s">
        <v>154</v>
      </c>
      <c r="U11" s="118" t="s">
        <v>154</v>
      </c>
      <c r="V11" s="118" t="s">
        <v>154</v>
      </c>
      <c r="W11" s="118" t="s">
        <v>154</v>
      </c>
    </row>
    <row r="12" spans="1:23" ht="15.75">
      <c r="A12" s="64">
        <v>3</v>
      </c>
      <c r="B12" s="69" t="s">
        <v>123</v>
      </c>
      <c r="C12" s="110" t="s">
        <v>44</v>
      </c>
      <c r="D12" s="65" t="s">
        <v>120</v>
      </c>
      <c r="E12" s="111" t="s">
        <v>121</v>
      </c>
      <c r="F12" s="68">
        <v>6.8445681202839</v>
      </c>
      <c r="G12" s="68">
        <v>2.02971444761</v>
      </c>
      <c r="H12" s="68">
        <v>4.8148536726739</v>
      </c>
      <c r="I12" s="25">
        <v>1</v>
      </c>
      <c r="J12" s="112">
        <v>6</v>
      </c>
      <c r="K12" s="112">
        <v>0</v>
      </c>
      <c r="L12" s="112">
        <v>0</v>
      </c>
      <c r="M12" s="112">
        <v>0</v>
      </c>
      <c r="N12" s="25">
        <v>27</v>
      </c>
      <c r="O12" s="113">
        <v>0</v>
      </c>
      <c r="P12" s="67">
        <v>0</v>
      </c>
      <c r="Q12" s="25">
        <v>2</v>
      </c>
      <c r="R12" s="25">
        <v>3</v>
      </c>
      <c r="S12" s="118" t="s">
        <v>154</v>
      </c>
      <c r="T12" s="118" t="s">
        <v>154</v>
      </c>
      <c r="U12" s="118" t="s">
        <v>154</v>
      </c>
      <c r="V12" s="118" t="s">
        <v>154</v>
      </c>
      <c r="W12" s="118" t="s">
        <v>154</v>
      </c>
    </row>
    <row r="13" spans="1:23" ht="15.75">
      <c r="A13" s="64">
        <v>4</v>
      </c>
      <c r="B13" s="69" t="s">
        <v>124</v>
      </c>
      <c r="C13" s="110" t="s">
        <v>44</v>
      </c>
      <c r="D13" s="65" t="s">
        <v>120</v>
      </c>
      <c r="E13" s="111" t="s">
        <v>121</v>
      </c>
      <c r="F13" s="68">
        <v>28.2441636049259</v>
      </c>
      <c r="G13" s="68">
        <v>28.1898381791</v>
      </c>
      <c r="H13" s="68">
        <v>0.0543254258259</v>
      </c>
      <c r="I13" s="25">
        <v>3</v>
      </c>
      <c r="J13" s="112">
        <v>28.24</v>
      </c>
      <c r="K13" s="112">
        <v>0</v>
      </c>
      <c r="L13" s="112">
        <v>0</v>
      </c>
      <c r="M13" s="112">
        <v>0</v>
      </c>
      <c r="N13" s="25">
        <v>0</v>
      </c>
      <c r="O13" s="113">
        <v>0</v>
      </c>
      <c r="P13" s="67">
        <v>0</v>
      </c>
      <c r="Q13" s="25">
        <v>0</v>
      </c>
      <c r="R13" s="25">
        <v>0</v>
      </c>
      <c r="S13" s="118" t="s">
        <v>154</v>
      </c>
      <c r="T13" s="118" t="s">
        <v>154</v>
      </c>
      <c r="U13" s="118" t="s">
        <v>154</v>
      </c>
      <c r="V13" s="118" t="s">
        <v>154</v>
      </c>
      <c r="W13" s="118" t="s">
        <v>154</v>
      </c>
    </row>
    <row r="14" spans="1:23" ht="15.75">
      <c r="A14" s="64">
        <v>5</v>
      </c>
      <c r="B14" s="69" t="s">
        <v>125</v>
      </c>
      <c r="C14" s="110" t="s">
        <v>44</v>
      </c>
      <c r="D14" s="65" t="s">
        <v>120</v>
      </c>
      <c r="E14" s="111" t="s">
        <v>121</v>
      </c>
      <c r="F14" s="68">
        <v>55.816735114447994</v>
      </c>
      <c r="G14" s="68">
        <v>42.2466940274</v>
      </c>
      <c r="H14" s="68">
        <v>13.570041087048</v>
      </c>
      <c r="I14" s="25">
        <v>1</v>
      </c>
      <c r="J14" s="112">
        <v>0</v>
      </c>
      <c r="K14" s="112">
        <v>18</v>
      </c>
      <c r="L14" s="112">
        <v>0</v>
      </c>
      <c r="M14" s="112">
        <v>0</v>
      </c>
      <c r="N14" s="25">
        <v>25</v>
      </c>
      <c r="O14" s="113">
        <v>0</v>
      </c>
      <c r="P14" s="67">
        <v>0</v>
      </c>
      <c r="Q14" s="25">
        <v>2</v>
      </c>
      <c r="R14" s="25">
        <v>3</v>
      </c>
      <c r="S14" s="118" t="s">
        <v>154</v>
      </c>
      <c r="T14" s="118" t="s">
        <v>154</v>
      </c>
      <c r="U14" s="118" t="s">
        <v>154</v>
      </c>
      <c r="V14" s="118" t="s">
        <v>154</v>
      </c>
      <c r="W14" s="118" t="s">
        <v>154</v>
      </c>
    </row>
    <row r="15" spans="1:23" ht="15.75">
      <c r="A15" s="64">
        <v>6</v>
      </c>
      <c r="B15" s="69" t="s">
        <v>126</v>
      </c>
      <c r="C15" s="110" t="s">
        <v>44</v>
      </c>
      <c r="D15" s="65" t="s">
        <v>120</v>
      </c>
      <c r="E15" s="111" t="s">
        <v>121</v>
      </c>
      <c r="F15" s="68">
        <v>33.292289562</v>
      </c>
      <c r="G15" s="68">
        <v>33.292289562</v>
      </c>
      <c r="H15" s="68">
        <v>0</v>
      </c>
      <c r="I15" s="25">
        <v>3</v>
      </c>
      <c r="J15" s="112">
        <v>33.29</v>
      </c>
      <c r="K15" s="112">
        <v>0</v>
      </c>
      <c r="L15" s="112">
        <v>0</v>
      </c>
      <c r="M15" s="112">
        <v>0</v>
      </c>
      <c r="N15" s="25">
        <v>0</v>
      </c>
      <c r="O15" s="113">
        <v>0</v>
      </c>
      <c r="P15" s="67">
        <v>0</v>
      </c>
      <c r="Q15" s="25">
        <v>0</v>
      </c>
      <c r="R15" s="25">
        <v>0</v>
      </c>
      <c r="S15" s="118" t="s">
        <v>154</v>
      </c>
      <c r="T15" s="118" t="s">
        <v>154</v>
      </c>
      <c r="U15" s="118" t="s">
        <v>154</v>
      </c>
      <c r="V15" s="118" t="s">
        <v>154</v>
      </c>
      <c r="W15" s="118" t="s">
        <v>154</v>
      </c>
    </row>
    <row r="16" spans="1:23" ht="15.75">
      <c r="A16" s="64">
        <v>7</v>
      </c>
      <c r="B16" s="69" t="s">
        <v>127</v>
      </c>
      <c r="C16" s="110" t="s">
        <v>44</v>
      </c>
      <c r="D16" s="65" t="s">
        <v>120</v>
      </c>
      <c r="E16" s="111" t="s">
        <v>121</v>
      </c>
      <c r="F16" s="68">
        <v>7.876539158854</v>
      </c>
      <c r="G16" s="68">
        <v>0.843539775263</v>
      </c>
      <c r="H16" s="68">
        <v>7.032999383591</v>
      </c>
      <c r="I16" s="25">
        <v>1</v>
      </c>
      <c r="J16" s="112">
        <v>0</v>
      </c>
      <c r="K16" s="112">
        <v>7</v>
      </c>
      <c r="L16" s="112">
        <v>0</v>
      </c>
      <c r="M16" s="112">
        <v>0</v>
      </c>
      <c r="N16" s="25">
        <v>17</v>
      </c>
      <c r="O16" s="113">
        <v>0</v>
      </c>
      <c r="P16" s="67">
        <v>0</v>
      </c>
      <c r="Q16" s="25">
        <v>2</v>
      </c>
      <c r="R16" s="25">
        <v>3</v>
      </c>
      <c r="S16" s="118" t="s">
        <v>154</v>
      </c>
      <c r="T16" s="118" t="s">
        <v>154</v>
      </c>
      <c r="U16" s="118" t="s">
        <v>154</v>
      </c>
      <c r="V16" s="118" t="s">
        <v>154</v>
      </c>
      <c r="W16" s="118" t="s">
        <v>154</v>
      </c>
    </row>
    <row r="17" spans="1:28" ht="15.75">
      <c r="A17" s="64">
        <v>8</v>
      </c>
      <c r="B17" s="69" t="s">
        <v>128</v>
      </c>
      <c r="C17" s="110" t="s">
        <v>119</v>
      </c>
      <c r="D17" s="65" t="s">
        <v>120</v>
      </c>
      <c r="E17" s="111" t="s">
        <v>121</v>
      </c>
      <c r="F17" s="116">
        <v>3</v>
      </c>
      <c r="G17" s="117">
        <v>3</v>
      </c>
      <c r="H17" s="116">
        <v>0</v>
      </c>
      <c r="I17" s="25">
        <v>1</v>
      </c>
      <c r="J17" s="112">
        <v>3</v>
      </c>
      <c r="K17" s="112">
        <v>0</v>
      </c>
      <c r="L17" s="112">
        <v>0</v>
      </c>
      <c r="M17" s="112">
        <v>0</v>
      </c>
      <c r="N17" s="25">
        <v>26</v>
      </c>
      <c r="O17" s="113">
        <v>0</v>
      </c>
      <c r="P17" s="67">
        <v>0</v>
      </c>
      <c r="Q17" s="25">
        <v>2</v>
      </c>
      <c r="R17" s="25">
        <v>3</v>
      </c>
      <c r="S17" s="118" t="s">
        <v>154</v>
      </c>
      <c r="T17" s="118" t="s">
        <v>154</v>
      </c>
      <c r="U17" s="118" t="s">
        <v>154</v>
      </c>
      <c r="V17" s="118" t="s">
        <v>154</v>
      </c>
      <c r="W17" s="118" t="s">
        <v>154</v>
      </c>
      <c r="X17" s="11"/>
      <c r="Y17" s="11"/>
      <c r="Z17" s="11"/>
      <c r="AA17" s="11"/>
      <c r="AB17" s="11"/>
    </row>
    <row r="19" spans="1:2" ht="15">
      <c r="A19" s="13" t="s">
        <v>153</v>
      </c>
      <c r="B19" s="119" t="s">
        <v>155</v>
      </c>
    </row>
    <row r="20" spans="1:2" ht="15">
      <c r="A20" s="119"/>
      <c r="B20" s="119" t="s">
        <v>156</v>
      </c>
    </row>
    <row r="21" ht="15">
      <c r="B21" s="119" t="s">
        <v>157</v>
      </c>
    </row>
    <row r="22" ht="15">
      <c r="B22" s="119" t="s">
        <v>158</v>
      </c>
    </row>
  </sheetData>
  <sheetProtection/>
  <mergeCells count="28">
    <mergeCell ref="T7:U7"/>
    <mergeCell ref="A9:E9"/>
    <mergeCell ref="S6:U6"/>
    <mergeCell ref="V6:V8"/>
    <mergeCell ref="W6:W8"/>
    <mergeCell ref="F7:F8"/>
    <mergeCell ref="G7:H7"/>
    <mergeCell ref="J7:J8"/>
    <mergeCell ref="K7:K8"/>
    <mergeCell ref="L7:L8"/>
    <mergeCell ref="M7:M8"/>
    <mergeCell ref="S7:S8"/>
    <mergeCell ref="J6:M6"/>
    <mergeCell ref="N6:N8"/>
    <mergeCell ref="O6:O8"/>
    <mergeCell ref="P6:P8"/>
    <mergeCell ref="Q6:Q8"/>
    <mergeCell ref="R6:R8"/>
    <mergeCell ref="A1:W1"/>
    <mergeCell ref="A2:D4"/>
    <mergeCell ref="E2:I4"/>
    <mergeCell ref="A6:A8"/>
    <mergeCell ref="B6:B8"/>
    <mergeCell ref="C6:C8"/>
    <mergeCell ref="D6:D8"/>
    <mergeCell ref="E6:E8"/>
    <mergeCell ref="F6:H6"/>
    <mergeCell ref="I6:I8"/>
  </mergeCells>
  <dataValidations count="4">
    <dataValidation type="whole" allowBlank="1" showInputMessage="1" showErrorMessage="1" error="กรอกเฉพาะ 0 1 2 3" sqref="R6:R8 R18:R65536">
      <formula1>0</formula1>
      <formula2>3</formula2>
    </dataValidation>
    <dataValidation type="whole" allowBlank="1" showInputMessage="1" showErrorMessage="1" error="กรอกเฉพาะ 0 1 2" sqref="Q6:Q8 Q18:Q65536">
      <formula1>0</formula1>
      <formula2>2</formula2>
    </dataValidation>
    <dataValidation type="whole" allowBlank="1" showInputMessage="1" showErrorMessage="1" error="กรอกเฉพาะจำนวนเต็ม" sqref="N6:N8 N18:N65536">
      <formula1>0</formula1>
      <formula2>100</formula2>
    </dataValidation>
    <dataValidation type="whole" allowBlank="1" showInputMessage="1" showErrorMessage="1" error="กรอกเฉพาะ 0 1 2 3 9" sqref="I18:I65536 I5:I8">
      <formula1>0</formula1>
      <formula2>9</formula2>
    </dataValidation>
  </dataValidation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Orawan Phadungkiet</dc:creator>
  <cp:keywords/>
  <dc:description/>
  <cp:lastModifiedBy>Forest</cp:lastModifiedBy>
  <cp:lastPrinted>2015-06-23T01:46:18Z</cp:lastPrinted>
  <dcterms:created xsi:type="dcterms:W3CDTF">2015-04-23T11:57:55Z</dcterms:created>
  <dcterms:modified xsi:type="dcterms:W3CDTF">2015-09-30T07:43:21Z</dcterms:modified>
  <cp:category/>
  <cp:version/>
  <cp:contentType/>
  <cp:contentStatus/>
</cp:coreProperties>
</file>