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95" windowWidth="15570" windowHeight="919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100" i="13" l="1"/>
  <c r="O98" i="13"/>
  <c r="O73" i="13"/>
  <c r="O69" i="13"/>
  <c r="O65" i="13"/>
  <c r="P65" i="10"/>
  <c r="P65" i="11"/>
  <c r="P100" i="11"/>
  <c r="P98" i="11"/>
  <c r="P73" i="11"/>
  <c r="P69" i="11"/>
  <c r="P100" i="10"/>
  <c r="P69" i="10"/>
  <c r="P98" i="10"/>
  <c r="P73" i="10"/>
  <c r="A57" i="1" l="1"/>
  <c r="A55" i="1"/>
  <c r="A49" i="1"/>
  <c r="A66" i="1" l="1"/>
  <c r="A59" i="1"/>
  <c r="A52" i="1"/>
  <c r="A46" i="1"/>
  <c r="A44" i="1"/>
  <c r="A40" i="1"/>
  <c r="A20" i="1"/>
  <c r="A18" i="1" l="1"/>
  <c r="K9" i="13" l="1"/>
  <c r="J9" i="13"/>
  <c r="L9" i="11"/>
  <c r="K9" i="11"/>
  <c r="L9" i="10"/>
  <c r="K9" i="10"/>
  <c r="X9" i="1" l="1"/>
  <c r="Y9" i="1"/>
  <c r="AA9" i="1"/>
  <c r="AB9" i="1"/>
  <c r="AC9" i="1"/>
  <c r="AD9" i="1"/>
  <c r="AG9" i="1"/>
  <c r="AH9" i="1"/>
  <c r="AL9" i="1"/>
  <c r="AM9" i="1"/>
  <c r="AN9" i="1"/>
  <c r="AO9" i="1"/>
  <c r="AP9" i="1"/>
  <c r="AQ9" i="1"/>
  <c r="AR9" i="1"/>
  <c r="AS9" i="1"/>
  <c r="AT9" i="1"/>
  <c r="AU9" i="1"/>
  <c r="O9" i="13" l="1"/>
  <c r="M9" i="13"/>
  <c r="L9" i="13"/>
  <c r="I9" i="13"/>
  <c r="H9" i="13"/>
  <c r="G9" i="13"/>
  <c r="F9" i="13"/>
  <c r="A83" i="11" l="1"/>
  <c r="A81" i="11"/>
  <c r="A80" i="10"/>
  <c r="A78" i="10"/>
  <c r="A100" i="1"/>
  <c r="W9" i="1"/>
  <c r="A98" i="1"/>
  <c r="A13" i="1" l="1"/>
  <c r="A15" i="1"/>
  <c r="A16" i="1"/>
  <c r="A19" i="1"/>
  <c r="A21" i="1"/>
  <c r="A22" i="1"/>
  <c r="A23" i="1"/>
  <c r="A24" i="1"/>
  <c r="A25" i="1"/>
  <c r="A26" i="1"/>
  <c r="A27" i="1"/>
  <c r="A29" i="1"/>
  <c r="A30" i="1"/>
  <c r="A32" i="1"/>
  <c r="A33" i="1"/>
  <c r="A34" i="1"/>
  <c r="A36" i="1"/>
  <c r="A37" i="1"/>
  <c r="A38" i="1"/>
  <c r="A39" i="1"/>
  <c r="A41" i="1"/>
  <c r="A42" i="1"/>
  <c r="A45" i="1"/>
  <c r="A47" i="1"/>
  <c r="A50" i="1"/>
  <c r="A51" i="1"/>
  <c r="A56" i="1"/>
  <c r="A58" i="1"/>
  <c r="A63" i="1"/>
  <c r="A65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11" i="1"/>
  <c r="A82" i="1" l="1"/>
  <c r="AK9" i="1"/>
  <c r="A67" i="1"/>
  <c r="AJ9" i="1"/>
  <c r="A60" i="1"/>
  <c r="A53" i="1"/>
  <c r="AE9" i="1"/>
  <c r="A12" i="1"/>
  <c r="A61" i="1"/>
  <c r="AI9" i="1"/>
  <c r="A54" i="1"/>
  <c r="AF9" i="1"/>
  <c r="A48" i="1"/>
  <c r="Z9" i="1"/>
  <c r="P9" i="1"/>
  <c r="A43" i="1"/>
  <c r="V9" i="1"/>
  <c r="P9" i="11"/>
  <c r="P9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80" i="11"/>
  <c r="N9" i="11"/>
  <c r="M9" i="11"/>
  <c r="I9" i="11"/>
  <c r="H9" i="11"/>
  <c r="N9" i="10"/>
  <c r="M9" i="10"/>
  <c r="I9" i="10"/>
  <c r="H9" i="10"/>
  <c r="G9" i="11" l="1"/>
  <c r="G9" i="10"/>
  <c r="A10" i="10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10" i="11"/>
  <c r="A10" i="1"/>
  <c r="H9" i="1" l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U9" i="1"/>
  <c r="T9" i="1"/>
  <c r="AV9" i="1" s="1"/>
  <c r="N9" i="1"/>
  <c r="M9" i="1"/>
  <c r="L9" i="1"/>
  <c r="K9" i="1"/>
  <c r="I9" i="1"/>
  <c r="G9" i="1" s="1"/>
  <c r="AZ9" i="10" l="1"/>
</calcChain>
</file>

<file path=xl/sharedStrings.xml><?xml version="1.0" encoding="utf-8"?>
<sst xmlns="http://schemas.openxmlformats.org/spreadsheetml/2006/main" count="2447" uniqueCount="240">
  <si>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</si>
  <si>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</si>
  <si>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</si>
  <si>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</si>
  <si>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</si>
  <si>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</si>
  <si>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</si>
  <si>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</si>
  <si>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</si>
  <si>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</si>
  <si>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</si>
  <si>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</si>
  <si>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</si>
  <si>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</si>
  <si>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</si>
  <si>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</si>
  <si>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</si>
  <si>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</si>
  <si>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</si>
  <si>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</si>
  <si>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</si>
  <si>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</si>
  <si>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</si>
  <si>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</si>
  <si>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</si>
  <si>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</si>
  <si>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</si>
  <si>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</si>
  <si>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</si>
  <si>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</si>
  <si>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</si>
  <si>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</si>
  <si>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</si>
  <si>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</si>
  <si>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</si>
  <si>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</si>
  <si>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</si>
  <si>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</si>
  <si>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</si>
  <si>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</si>
  <si>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</si>
  <si>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</si>
  <si>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</si>
  <si>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</si>
  <si>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</si>
  <si>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</si>
  <si>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</si>
  <si>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</si>
  <si>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</si>
  <si>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</si>
  <si>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</si>
  <si>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</si>
  <si>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</si>
  <si>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</si>
  <si>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</si>
  <si>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</si>
  <si>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</si>
  <si>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</si>
  <si>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</si>
  <si>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</si>
  <si>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</si>
  <si>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</si>
  <si>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</si>
  <si>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</si>
  <si>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</si>
  <si>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</si>
  <si>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</si>
  <si>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</si>
  <si>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</si>
  <si>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</si>
  <si>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</si>
  <si>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</si>
  <si>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</si>
  <si>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</si>
  <si>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</si>
  <si>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</si>
  <si>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</si>
  <si>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</si>
  <si>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</si>
  <si>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</si>
  <si>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</si>
  <si>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</si>
  <si>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</si>
  <si>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</si>
  <si>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</si>
  <si>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</si>
  <si>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</si>
  <si>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</si>
  <si>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</si>
  <si>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</si>
  <si>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</si>
  <si>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</si>
  <si>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</si>
  <si>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</si>
  <si>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</si>
  <si>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</si>
  <si>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</si>
  <si>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</si>
  <si>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</si>
  <si>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</si>
  <si>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</si>
  <si>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</si>
  <si>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</si>
  <si>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</si>
  <si>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</si>
  <si>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</si>
  <si>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</si>
  <si>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</si>
  <si>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</si>
  <si>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</si>
  <si>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</si>
  <si>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</si>
  <si>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</si>
  <si>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</si>
  <si>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</si>
  <si>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</si>
  <si>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</si>
  <si>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</si>
  <si>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</si>
  <si>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อุทยานแห่งชาติเขื่อนศรีนครินทร์</t>
  </si>
  <si>
    <t>R10390001</t>
  </si>
  <si>
    <t>จ.กาญจนบุรี</t>
  </si>
  <si>
    <t>03A</t>
  </si>
  <si>
    <t>-</t>
  </si>
  <si>
    <t>R10390002</t>
  </si>
  <si>
    <t>R10390003</t>
  </si>
  <si>
    <t>R10390004</t>
  </si>
  <si>
    <t>R10390005</t>
  </si>
  <si>
    <t>R10390006</t>
  </si>
  <si>
    <t>R10390007</t>
  </si>
  <si>
    <t>R10390008</t>
  </si>
  <si>
    <t>R10390009</t>
  </si>
  <si>
    <t>R10390010</t>
  </si>
  <si>
    <t>R10390011</t>
  </si>
  <si>
    <t>R10390012</t>
  </si>
  <si>
    <t>R10390013</t>
  </si>
  <si>
    <t>R10390014</t>
  </si>
  <si>
    <t>R10390015</t>
  </si>
  <si>
    <t>R10390016</t>
  </si>
  <si>
    <t>R10390017</t>
  </si>
  <si>
    <t>R10390018</t>
  </si>
  <si>
    <t>R10390019</t>
  </si>
  <si>
    <t>R10390020</t>
  </si>
  <si>
    <t>R10390021</t>
  </si>
  <si>
    <t>R10390022</t>
  </si>
  <si>
    <t>R10390023</t>
  </si>
  <si>
    <t>R10390024</t>
  </si>
  <si>
    <t>R10390025</t>
  </si>
  <si>
    <t>R10390026</t>
  </si>
  <si>
    <t>R10390027</t>
  </si>
  <si>
    <t>R10390028</t>
  </si>
  <si>
    <t>R10390029</t>
  </si>
  <si>
    <t>R10390031</t>
  </si>
  <si>
    <t>R10390033</t>
  </si>
  <si>
    <t>R10390034</t>
  </si>
  <si>
    <t>R10390036</t>
  </si>
  <si>
    <t>R10390037</t>
  </si>
  <si>
    <t>R10390038</t>
  </si>
  <si>
    <t>R10390039</t>
  </si>
  <si>
    <t>R10390040</t>
  </si>
  <si>
    <t>R10390041</t>
  </si>
  <si>
    <t>R10390042</t>
  </si>
  <si>
    <t>R10390044</t>
  </si>
  <si>
    <t>R10390046</t>
  </si>
  <si>
    <t>R10390048</t>
  </si>
  <si>
    <t>R10390049</t>
  </si>
  <si>
    <t>R10390051</t>
  </si>
  <si>
    <t>R10390052</t>
  </si>
  <si>
    <t>R10390053</t>
  </si>
  <si>
    <t>R10390054</t>
  </si>
  <si>
    <t>R10390055</t>
  </si>
  <si>
    <t>R10390056</t>
  </si>
  <si>
    <t>R10390057</t>
  </si>
  <si>
    <t>R10390058</t>
  </si>
  <si>
    <t>R10390059</t>
  </si>
  <si>
    <t>R10390060</t>
  </si>
  <si>
    <t>R10390061</t>
  </si>
  <si>
    <t>R10390062</t>
  </si>
  <si>
    <t>R10390063</t>
  </si>
  <si>
    <t>R10390064</t>
  </si>
  <si>
    <t>R10390065</t>
  </si>
  <si>
    <t>R10390066</t>
  </si>
  <si>
    <t>R10390067</t>
  </si>
  <si>
    <t>R10390068</t>
  </si>
  <si>
    <t>R10390069</t>
  </si>
  <si>
    <t>R10390070</t>
  </si>
  <si>
    <t>R10390071</t>
  </si>
  <si>
    <t>R10390072</t>
  </si>
  <si>
    <t>R10390074</t>
  </si>
  <si>
    <t>R10390075</t>
  </si>
  <si>
    <t>R10390076</t>
  </si>
  <si>
    <t>R10390077</t>
  </si>
  <si>
    <t>R10390078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</si>
  <si>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</si>
  <si>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</si>
  <si>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</si>
  <si>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</si>
  <si>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>R10390079</t>
  </si>
  <si>
    <t>R10390080</t>
  </si>
  <si>
    <t>R10390081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</si>
  <si>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</si>
  <si>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</si>
  <si>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</si>
  <si>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</si>
  <si>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</si>
  <si>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</si>
  <si>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</si>
  <si>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</si>
  <si>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</si>
  <si>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</si>
  <si>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</si>
  <si>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</si>
  <si>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</si>
  <si>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</si>
  <si>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</si>
  <si>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</si>
  <si>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</si>
  <si>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</si>
  <si>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</si>
  <si>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</si>
  <si>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ยังไม่ได้เข้าดำเนินการ</t>
  </si>
  <si>
    <t>ปจว.ข้อ8 คดีอาญาที่ 261/58 ลว. 17 มิ.ย.58</t>
  </si>
  <si>
    <t>ปจว.ข้อ 3 คดีอาญาที่ 150/58 ลว. 9 มิ.ย.58</t>
  </si>
  <si>
    <t>ปจว.ข้อ 12 คดีอาญาที่ 169/58 ลว. 16 มิ.ย.58</t>
  </si>
  <si>
    <t>ปจว.ข้อ 13 คดีอาญาที่ 170/58 ลว. 16 มิ.ย.58</t>
  </si>
  <si>
    <t>ปจว.ข้อ 11 คดีอาญาที่ 168/58 ลว. 16 มิ.ย.58</t>
  </si>
  <si>
    <t>ปจว.ข้อ 9 คดีอาญาที่ 178/58 ลว. 17 มิ.ย.58</t>
  </si>
  <si>
    <t>ปจว.ข้อ 9 คดีอาญาที่ 180/58 ลว. 17 มิ.ย.58</t>
  </si>
  <si>
    <t>ปจว.ข้อ 5 คดีอาญาที่ 135/58 ลว. 27 พ.ค. 58</t>
  </si>
  <si>
    <t>ปจว.ข้อ 4 คดีอาญาที่ 134/58 ลว. 27 พ.ค. 58</t>
  </si>
  <si>
    <t>ปจว.ข้อ 3 คดีอาญาที่ 133/58 ลว. 27 พ.ค. 58</t>
  </si>
  <si>
    <t>ปจว.ข้อ 9 คดีอาญาที่ 179/58 ลว. 17 มิ.ย.58</t>
  </si>
  <si>
    <t>ปจว.ข้อ 5 คดีอาญาที่ 345/58 ลว. 28 ก.ค. 58</t>
  </si>
  <si>
    <t>* เป็นพื้นที่แปลงจัดสรรการไฟฟ้า</t>
  </si>
  <si>
    <t>พื้นที่โล่ง ไม่มีการเข้าทำประโยชน์</t>
  </si>
  <si>
    <t>ปลูกต้นนุ่น ข้าวโพด และที่พักอาศัย</t>
  </si>
  <si>
    <t>ปลูกมันสำปะหลัง</t>
  </si>
  <si>
    <t>* เป็นพื้นที่แปลงจัดสรรการไฟฟ้า,ปลูกกล้วย</t>
  </si>
  <si>
    <t>เป็นพื้นที่ป่า และภูเขาสูงชัน ,ปลูกข้าวโพด</t>
  </si>
  <si>
    <t>…………………………………………………………………………………………………………………………………………………………………………………………………………………………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</si>
</sst>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107041E]d\ mmmm\ yyyy;@"/>
    <numFmt numFmtId="166" formatCode="_-* #,##0_-;\-* #,##0_-;_-* &quot;-&quot;??_-;_-@_-"/>
    <numFmt numFmtId="167" formatCode="0.000"/>
    <numFmt numFmtId="168" formatCode="0.00000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b/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164" fontId="6" fillId="0" borderId="0" xfId="1" applyFont="1" applyFill="1" applyAlignment="1"/>
    <xf numFmtId="0" fontId="0" fillId="0" borderId="0" xfId="0" applyAlignment="1">
      <alignment horizontal="center"/>
    </xf>
    <xf numFmtId="164" fontId="4" fillId="0" borderId="0" xfId="1" applyFont="1" applyFill="1"/>
    <xf numFmtId="164" fontId="10" fillId="0" borderId="0" xfId="1" applyFont="1"/>
    <xf numFmtId="164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164" fontId="16" fillId="5" borderId="5" xfId="1" applyFont="1" applyFill="1" applyBorder="1" applyAlignment="1">
      <alignment horizontal="center"/>
    </xf>
    <xf numFmtId="164" fontId="16" fillId="2" borderId="5" xfId="1" applyFont="1" applyFill="1" applyBorder="1" applyAlignment="1">
      <alignment horizontal="center"/>
    </xf>
    <xf numFmtId="164" fontId="16" fillId="2" borderId="5" xfId="0" applyNumberFormat="1" applyFont="1" applyFill="1" applyBorder="1"/>
    <xf numFmtId="164" fontId="16" fillId="5" borderId="5" xfId="0" applyNumberFormat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164" fontId="16" fillId="5" borderId="6" xfId="0" applyNumberFormat="1" applyFont="1" applyFill="1" applyBorder="1"/>
    <xf numFmtId="164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164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16" fillId="5" borderId="5" xfId="0" applyNumberFormat="1" applyFont="1" applyFill="1" applyBorder="1" applyAlignment="1">
      <alignment horizontal="center"/>
    </xf>
    <xf numFmtId="2" fontId="11" fillId="0" borderId="5" xfId="0" applyNumberFormat="1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4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0" fontId="21" fillId="0" borderId="0" xfId="0" applyFont="1" applyBorder="1" applyAlignment="1"/>
    <xf numFmtId="164" fontId="6" fillId="0" borderId="0" xfId="1" applyNumberFormat="1" applyFont="1" applyFill="1" applyBorder="1" applyAlignment="1"/>
    <xf numFmtId="164" fontId="10" fillId="0" borderId="0" xfId="1" applyFont="1" applyFill="1"/>
    <xf numFmtId="164" fontId="12" fillId="0" borderId="0" xfId="1" applyFont="1" applyBorder="1" applyAlignment="1">
      <alignment horizontal="center"/>
    </xf>
    <xf numFmtId="164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164" fontId="11" fillId="0" borderId="5" xfId="1" applyFont="1" applyFill="1" applyBorder="1" applyAlignment="1">
      <alignment horizontal="right"/>
    </xf>
    <xf numFmtId="166" fontId="11" fillId="0" borderId="5" xfId="1" applyNumberFormat="1" applyFont="1" applyFill="1" applyBorder="1" applyAlignment="1">
      <alignment horizontal="right"/>
    </xf>
    <xf numFmtId="164" fontId="11" fillId="0" borderId="5" xfId="1" applyFont="1" applyBorder="1" applyAlignment="1">
      <alignment horizontal="right"/>
    </xf>
    <xf numFmtId="1" fontId="11" fillId="0" borderId="5" xfId="0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6" fillId="5" borderId="6" xfId="0" applyNumberFormat="1" applyFont="1" applyFill="1" applyBorder="1" applyAlignment="1">
      <alignment horizontal="center"/>
    </xf>
    <xf numFmtId="2" fontId="10" fillId="0" borderId="0" xfId="0" applyNumberFormat="1" applyFont="1"/>
    <xf numFmtId="2" fontId="14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23" fillId="0" borderId="0" xfId="0" applyFont="1" applyFill="1" applyBorder="1"/>
    <xf numFmtId="20" fontId="23" fillId="0" borderId="0" xfId="0" applyNumberFormat="1" applyFont="1" applyFill="1" applyBorder="1" applyAlignment="1">
      <alignment horizontal="left" indent="2"/>
    </xf>
    <xf numFmtId="0" fontId="6" fillId="0" borderId="0" xfId="0" applyFont="1" applyFill="1" applyAlignment="1">
      <alignment horizontal="center" vertical="center"/>
    </xf>
    <xf numFmtId="164" fontId="0" fillId="0" borderId="0" xfId="1" applyFont="1" applyAlignment="1">
      <alignment horizontal="center"/>
    </xf>
    <xf numFmtId="164" fontId="11" fillId="0" borderId="5" xfId="1" applyFont="1" applyFill="1" applyBorder="1" applyAlignment="1">
      <alignment horizontal="center"/>
    </xf>
    <xf numFmtId="164" fontId="10" fillId="0" borderId="0" xfId="1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center"/>
    </xf>
    <xf numFmtId="164" fontId="11" fillId="11" borderId="5" xfId="1" applyFont="1" applyFill="1" applyBorder="1" applyAlignment="1">
      <alignment horizontal="right"/>
    </xf>
    <xf numFmtId="164" fontId="11" fillId="11" borderId="5" xfId="1" applyFont="1" applyFill="1" applyBorder="1" applyAlignment="1">
      <alignment horizontal="center"/>
    </xf>
    <xf numFmtId="1" fontId="11" fillId="11" borderId="5" xfId="0" applyNumberFormat="1" applyFont="1" applyFill="1" applyBorder="1" applyAlignment="1">
      <alignment horizontal="center"/>
    </xf>
    <xf numFmtId="2" fontId="11" fillId="11" borderId="5" xfId="0" applyNumberFormat="1" applyFont="1" applyFill="1" applyBorder="1" applyAlignment="1">
      <alignment horizontal="right"/>
    </xf>
    <xf numFmtId="1" fontId="11" fillId="11" borderId="5" xfId="0" applyNumberFormat="1" applyFont="1" applyFill="1" applyBorder="1" applyAlignment="1">
      <alignment horizontal="right"/>
    </xf>
    <xf numFmtId="0" fontId="10" fillId="11" borderId="5" xfId="0" applyFont="1" applyFill="1" applyBorder="1" applyAlignment="1">
      <alignment horizontal="center"/>
    </xf>
    <xf numFmtId="0" fontId="14" fillId="11" borderId="5" xfId="0" quotePrefix="1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left" vertical="center"/>
    </xf>
    <xf numFmtId="49" fontId="11" fillId="11" borderId="5" xfId="0" applyNumberFormat="1" applyFont="1" applyFill="1" applyBorder="1" applyAlignment="1">
      <alignment horizontal="center"/>
    </xf>
    <xf numFmtId="0" fontId="11" fillId="11" borderId="5" xfId="0" applyFont="1" applyFill="1" applyBorder="1" applyAlignment="1">
      <alignment horizontal="left"/>
    </xf>
    <xf numFmtId="49" fontId="11" fillId="11" borderId="5" xfId="0" applyNumberFormat="1" applyFont="1" applyFill="1" applyBorder="1" applyAlignment="1" applyProtection="1">
      <alignment horizontal="center"/>
      <protection locked="0"/>
    </xf>
    <xf numFmtId="2" fontId="11" fillId="11" borderId="5" xfId="0" applyNumberFormat="1" applyFont="1" applyFill="1" applyBorder="1" applyAlignment="1"/>
    <xf numFmtId="2" fontId="14" fillId="11" borderId="0" xfId="0" applyNumberFormat="1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14" fillId="11" borderId="0" xfId="0" applyFont="1" applyFill="1" applyBorder="1" applyAlignment="1">
      <alignment horizontal="center"/>
    </xf>
    <xf numFmtId="168" fontId="14" fillId="11" borderId="0" xfId="0" applyNumberFormat="1" applyFont="1" applyFill="1" applyBorder="1" applyAlignment="1">
      <alignment horizontal="center"/>
    </xf>
    <xf numFmtId="0" fontId="10" fillId="11" borderId="0" xfId="0" applyFont="1" applyFill="1"/>
    <xf numFmtId="166" fontId="11" fillId="11" borderId="5" xfId="1" applyNumberFormat="1" applyFont="1" applyFill="1" applyBorder="1" applyAlignment="1">
      <alignment horizontal="right"/>
    </xf>
    <xf numFmtId="2" fontId="11" fillId="11" borderId="5" xfId="0" applyNumberFormat="1" applyFont="1" applyFill="1" applyBorder="1"/>
    <xf numFmtId="164" fontId="16" fillId="2" borderId="5" xfId="1" applyNumberFormat="1" applyFont="1" applyFill="1" applyBorder="1"/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164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165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 wrapText="1"/>
    </xf>
    <xf numFmtId="164" fontId="16" fillId="5" borderId="6" xfId="1" applyFont="1" applyFill="1" applyBorder="1" applyAlignment="1">
      <alignment horizontal="center" vertical="center" wrapText="1"/>
    </xf>
    <xf numFmtId="164" fontId="16" fillId="5" borderId="9" xfId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165" fontId="16" fillId="4" borderId="6" xfId="0" applyNumberFormat="1" applyFont="1" applyFill="1" applyBorder="1" applyAlignment="1">
      <alignment horizontal="center" vertical="center" wrapText="1"/>
    </xf>
    <xf numFmtId="165" fontId="16" fillId="4" borderId="9" xfId="0" applyNumberFormat="1" applyFon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 vertical="center" wrapText="1"/>
    </xf>
    <xf numFmtId="165" fontId="16" fillId="8" borderId="6" xfId="0" applyNumberFormat="1" applyFont="1" applyFill="1" applyBorder="1" applyAlignment="1">
      <alignment horizontal="center" vertical="center" wrapText="1"/>
    </xf>
    <xf numFmtId="165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164" fontId="16" fillId="2" borderId="5" xfId="1" applyFont="1" applyFill="1" applyBorder="1" applyAlignment="1">
      <alignment horizontal="center" vertical="center" wrapText="1"/>
    </xf>
    <xf numFmtId="164" fontId="16" fillId="12" borderId="5" xfId="1" applyFont="1" applyFill="1" applyBorder="1" applyAlignment="1">
      <alignment horizontal="center" vertical="center" wrapText="1"/>
    </xf>
    <xf numFmtId="164" fontId="16" fillId="5" borderId="5" xfId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164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164" fontId="16" fillId="6" borderId="5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4" fontId="12" fillId="0" borderId="1" xfId="1" applyFont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4">
    <dxf>
      <font>
        <b val="0"/>
        <i val="0"/>
        <color theme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9" zoomScaleNormal="100" workbookViewId="0">
      <selection activeCell="E75" sqref="E75"/>
    </sheetView>
  </sheetViews>
  <sheetFormatPr defaultColWidth="9.140625" defaultRowHeight="18.75"/>
  <cols>
    <col min="1" max="1" width="3.42578125" style="30" customWidth="1"/>
    <col min="2" max="2" width="26.5703125" style="32" customWidth="1"/>
    <col min="3" max="3" width="20" style="32" customWidth="1"/>
    <col min="4" max="4" width="15.85546875" style="32" customWidth="1"/>
    <col min="5" max="14" width="9.140625" style="32"/>
    <col min="15" max="15" width="13" style="32" customWidth="1"/>
    <col min="16" max="16384" width="9.140625" style="32"/>
  </cols>
  <sheetData>
    <row r="1" spans="1:4">
      <c r="B1" s="31" t="s">
        <v>49</v>
      </c>
    </row>
    <row r="2" spans="1:4">
      <c r="A2" s="30">
        <v>1</v>
      </c>
      <c r="B2" s="32" t="s">
        <v>8</v>
      </c>
      <c r="C2" s="32" t="s">
        <v>52</v>
      </c>
    </row>
    <row r="3" spans="1:4">
      <c r="C3" s="32" t="s">
        <v>111</v>
      </c>
    </row>
    <row r="4" spans="1:4" s="35" customFormat="1">
      <c r="A4" s="33">
        <v>2</v>
      </c>
      <c r="B4" s="34" t="s">
        <v>9</v>
      </c>
      <c r="C4" s="35" t="s">
        <v>53</v>
      </c>
    </row>
    <row r="5" spans="1:4">
      <c r="C5" s="32" t="s">
        <v>54</v>
      </c>
    </row>
    <row r="6" spans="1:4">
      <c r="A6" s="30">
        <v>3</v>
      </c>
      <c r="B6" s="32" t="s">
        <v>10</v>
      </c>
      <c r="C6" s="32" t="s">
        <v>109</v>
      </c>
    </row>
    <row r="7" spans="1:4">
      <c r="A7" s="30">
        <v>4</v>
      </c>
      <c r="B7" s="32" t="s">
        <v>55</v>
      </c>
      <c r="C7" s="32" t="s">
        <v>56</v>
      </c>
    </row>
    <row r="8" spans="1:4" s="35" customFormat="1">
      <c r="A8" s="33">
        <v>5</v>
      </c>
      <c r="B8" s="36" t="s">
        <v>3</v>
      </c>
      <c r="C8" s="35" t="s">
        <v>57</v>
      </c>
    </row>
    <row r="9" spans="1:4" s="35" customFormat="1">
      <c r="A9" s="33"/>
      <c r="B9" s="36"/>
      <c r="C9" s="37" t="s">
        <v>58</v>
      </c>
    </row>
    <row r="10" spans="1:4" s="35" customFormat="1">
      <c r="A10" s="33"/>
      <c r="B10" s="36"/>
      <c r="C10" s="38" t="s">
        <v>59</v>
      </c>
    </row>
    <row r="11" spans="1:4" s="35" customFormat="1">
      <c r="A11" s="33"/>
      <c r="B11" s="36"/>
      <c r="C11" s="37" t="s">
        <v>110</v>
      </c>
    </row>
    <row r="12" spans="1:4">
      <c r="A12" s="30">
        <v>6</v>
      </c>
      <c r="B12" s="32" t="s">
        <v>60</v>
      </c>
    </row>
    <row r="13" spans="1:4">
      <c r="C13" s="32" t="s">
        <v>22</v>
      </c>
      <c r="D13" s="32" t="s">
        <v>61</v>
      </c>
    </row>
    <row r="14" spans="1:4">
      <c r="C14" s="32" t="s">
        <v>23</v>
      </c>
      <c r="D14" s="32" t="s">
        <v>62</v>
      </c>
    </row>
    <row r="15" spans="1:4">
      <c r="A15" s="30">
        <v>7</v>
      </c>
      <c r="B15" s="32" t="s">
        <v>12</v>
      </c>
      <c r="C15" s="32" t="s">
        <v>63</v>
      </c>
    </row>
    <row r="16" spans="1:4">
      <c r="C16" s="39" t="s">
        <v>64</v>
      </c>
    </row>
    <row r="17" spans="1:5">
      <c r="C17" s="39" t="s">
        <v>65</v>
      </c>
    </row>
    <row r="18" spans="1:5">
      <c r="C18" s="39" t="s">
        <v>66</v>
      </c>
    </row>
    <row r="19" spans="1:5">
      <c r="C19" s="39" t="s">
        <v>67</v>
      </c>
    </row>
    <row r="20" spans="1:5">
      <c r="C20" s="39" t="s">
        <v>68</v>
      </c>
    </row>
    <row r="21" spans="1:5">
      <c r="A21" s="30">
        <v>8</v>
      </c>
      <c r="B21" s="32" t="s">
        <v>102</v>
      </c>
      <c r="E21" s="32" t="s">
        <v>69</v>
      </c>
    </row>
    <row r="22" spans="1:5">
      <c r="C22" s="32" t="s">
        <v>40</v>
      </c>
      <c r="D22" s="32" t="s">
        <v>70</v>
      </c>
    </row>
    <row r="23" spans="1:5">
      <c r="C23" s="40" t="s">
        <v>41</v>
      </c>
      <c r="D23" s="32" t="s">
        <v>71</v>
      </c>
    </row>
    <row r="24" spans="1:5">
      <c r="C24" s="32" t="s">
        <v>72</v>
      </c>
      <c r="D24" s="32" t="s">
        <v>73</v>
      </c>
    </row>
    <row r="25" spans="1:5">
      <c r="C25" s="32" t="s">
        <v>43</v>
      </c>
      <c r="D25" s="32" t="s">
        <v>74</v>
      </c>
    </row>
    <row r="26" spans="1:5">
      <c r="C26" s="32" t="s">
        <v>13</v>
      </c>
      <c r="D26" s="32" t="s">
        <v>75</v>
      </c>
    </row>
    <row r="27" spans="1:5">
      <c r="C27" s="32" t="s">
        <v>5</v>
      </c>
      <c r="D27" s="32" t="s">
        <v>76</v>
      </c>
    </row>
    <row r="28" spans="1:5">
      <c r="C28" s="32" t="s">
        <v>31</v>
      </c>
      <c r="D28" s="32" t="s">
        <v>77</v>
      </c>
    </row>
    <row r="29" spans="1:5">
      <c r="D29" s="41" t="s">
        <v>78</v>
      </c>
    </row>
    <row r="30" spans="1:5">
      <c r="D30" s="41" t="s">
        <v>79</v>
      </c>
    </row>
    <row r="31" spans="1:5">
      <c r="D31" s="41" t="s">
        <v>80</v>
      </c>
    </row>
    <row r="32" spans="1:5">
      <c r="C32" s="32" t="s">
        <v>81</v>
      </c>
      <c r="D32" s="32" t="s">
        <v>82</v>
      </c>
    </row>
    <row r="33" spans="1:4">
      <c r="D33" s="41" t="s">
        <v>83</v>
      </c>
    </row>
    <row r="34" spans="1:4">
      <c r="D34" s="41" t="s">
        <v>84</v>
      </c>
    </row>
    <row r="35" spans="1:4">
      <c r="C35" s="32" t="s">
        <v>85</v>
      </c>
      <c r="D35" s="32" t="s">
        <v>86</v>
      </c>
    </row>
    <row r="36" spans="1:4">
      <c r="D36" s="41" t="s">
        <v>87</v>
      </c>
    </row>
    <row r="37" spans="1:4">
      <c r="D37" s="41" t="s">
        <v>88</v>
      </c>
    </row>
    <row r="38" spans="1:4">
      <c r="D38" s="41" t="s">
        <v>89</v>
      </c>
    </row>
    <row r="40" spans="1:4">
      <c r="A40" s="30">
        <v>9</v>
      </c>
      <c r="B40" s="32" t="s">
        <v>14</v>
      </c>
      <c r="C40" s="32" t="s">
        <v>103</v>
      </c>
    </row>
    <row r="41" spans="1:4">
      <c r="A41" s="30">
        <v>10</v>
      </c>
      <c r="B41" s="32" t="s">
        <v>90</v>
      </c>
    </row>
    <row r="42" spans="1:4">
      <c r="C42" s="32" t="s">
        <v>33</v>
      </c>
      <c r="D42" s="32" t="s">
        <v>91</v>
      </c>
    </row>
    <row r="43" spans="1:4">
      <c r="C43" s="32" t="s">
        <v>34</v>
      </c>
      <c r="D43" s="32" t="s">
        <v>92</v>
      </c>
    </row>
    <row r="44" spans="1:4">
      <c r="C44" s="32" t="s">
        <v>35</v>
      </c>
      <c r="D44" s="32" t="s">
        <v>93</v>
      </c>
    </row>
    <row r="45" spans="1:4">
      <c r="C45" s="32" t="s">
        <v>94</v>
      </c>
      <c r="D45" s="32" t="s">
        <v>95</v>
      </c>
    </row>
    <row r="46" spans="1:4">
      <c r="A46" s="30">
        <v>11</v>
      </c>
      <c r="B46" s="32" t="s">
        <v>48</v>
      </c>
      <c r="C46" s="32" t="s">
        <v>96</v>
      </c>
    </row>
    <row r="47" spans="1:4">
      <c r="C47" s="32" t="s">
        <v>97</v>
      </c>
    </row>
    <row r="48" spans="1:4" ht="13.5" customHeight="1">
      <c r="C48" s="32" t="s">
        <v>98</v>
      </c>
    </row>
    <row r="49" spans="1:7">
      <c r="B49" s="42" t="s">
        <v>99</v>
      </c>
    </row>
    <row r="50" spans="1:7">
      <c r="A50" s="43" t="s">
        <v>100</v>
      </c>
      <c r="B50" s="32" t="s">
        <v>101</v>
      </c>
    </row>
    <row r="51" spans="1:7">
      <c r="A51" s="30">
        <v>12</v>
      </c>
      <c r="B51" s="32" t="s">
        <v>50</v>
      </c>
      <c r="C51" s="32" t="s">
        <v>51</v>
      </c>
    </row>
    <row r="52" spans="1:7">
      <c r="B52" s="79">
        <v>0</v>
      </c>
      <c r="C52" s="80" t="s">
        <v>104</v>
      </c>
    </row>
    <row r="53" spans="1:7">
      <c r="B53" s="79">
        <v>11</v>
      </c>
      <c r="C53" s="80" t="s">
        <v>105</v>
      </c>
    </row>
    <row r="54" spans="1:7">
      <c r="B54" s="79">
        <v>22</v>
      </c>
      <c r="C54" s="80" t="s">
        <v>107</v>
      </c>
    </row>
    <row r="55" spans="1:7">
      <c r="B55" s="79">
        <v>33</v>
      </c>
      <c r="C55" s="80" t="s">
        <v>106</v>
      </c>
    </row>
    <row r="56" spans="1:7">
      <c r="B56" s="79">
        <v>44</v>
      </c>
      <c r="C56" s="80" t="s">
        <v>108</v>
      </c>
    </row>
    <row r="57" spans="1:7">
      <c r="B57" s="79">
        <v>55</v>
      </c>
      <c r="C57" s="80" t="s">
        <v>193</v>
      </c>
      <c r="E57" s="44"/>
      <c r="F57" s="45"/>
      <c r="G57" s="44"/>
    </row>
    <row r="58" spans="1:7">
      <c r="B58" s="79">
        <v>66</v>
      </c>
      <c r="C58" s="80" t="s">
        <v>194</v>
      </c>
      <c r="E58" s="47"/>
      <c r="F58" s="46"/>
      <c r="G58" s="47"/>
    </row>
    <row r="59" spans="1:7">
      <c r="B59" s="79">
        <v>77</v>
      </c>
      <c r="C59" s="80" t="s">
        <v>116</v>
      </c>
      <c r="E59" s="47"/>
      <c r="F59" s="48"/>
      <c r="G59" s="47"/>
    </row>
    <row r="60" spans="1:7">
      <c r="B60" s="79">
        <v>88</v>
      </c>
      <c r="C60" s="80" t="s">
        <v>115</v>
      </c>
      <c r="F60" s="46"/>
      <c r="G60" s="47"/>
    </row>
    <row r="61" spans="1:7">
      <c r="B61" s="79">
        <v>99</v>
      </c>
      <c r="C61" s="80" t="s">
        <v>114</v>
      </c>
      <c r="F61" s="49"/>
    </row>
    <row r="62" spans="1:7">
      <c r="A62" s="32"/>
      <c r="B62" s="79" t="s">
        <v>113</v>
      </c>
      <c r="C62" s="80" t="s">
        <v>112</v>
      </c>
      <c r="F62" s="30"/>
    </row>
    <row r="63" spans="1:7">
      <c r="A63" s="32"/>
      <c r="B63" s="79"/>
      <c r="C63" s="80"/>
      <c r="F63" s="30"/>
    </row>
    <row r="64" spans="1:7">
      <c r="A64" s="32"/>
      <c r="B64" s="79"/>
      <c r="C64" s="80"/>
      <c r="F64" s="30"/>
    </row>
    <row r="65" spans="1:15" ht="19.5" thickBot="1">
      <c r="A65" s="32"/>
      <c r="B65" s="42" t="s">
        <v>200</v>
      </c>
      <c r="F65" s="30"/>
    </row>
    <row r="66" spans="1:15" ht="18.75" customHeight="1">
      <c r="B66" s="168" t="s">
        <v>201</v>
      </c>
      <c r="C66" s="169"/>
      <c r="D66" s="92"/>
      <c r="E66" s="92"/>
      <c r="F66" s="92"/>
      <c r="G66" s="92"/>
      <c r="H66" s="92"/>
      <c r="I66" s="92"/>
      <c r="J66" s="92"/>
      <c r="K66" s="92"/>
      <c r="L66" s="92"/>
      <c r="M66" s="93"/>
    </row>
    <row r="67" spans="1:15" ht="18.75" customHeight="1">
      <c r="B67" s="94"/>
      <c r="C67" s="95" t="s">
        <v>202</v>
      </c>
      <c r="D67" s="96" t="s">
        <v>203</v>
      </c>
      <c r="E67" s="97"/>
      <c r="F67" s="97"/>
      <c r="G67" s="97"/>
      <c r="H67" s="97"/>
      <c r="I67" s="97"/>
      <c r="J67" s="97"/>
      <c r="K67" s="97"/>
      <c r="L67" s="97"/>
      <c r="M67" s="98"/>
    </row>
    <row r="68" spans="1:15" ht="18.75" customHeight="1">
      <c r="B68" s="99"/>
      <c r="C68" s="97"/>
      <c r="D68" s="100" t="s">
        <v>204</v>
      </c>
      <c r="E68" s="97"/>
      <c r="F68" s="97"/>
      <c r="G68" s="97"/>
      <c r="H68" s="97"/>
      <c r="I68" s="97"/>
      <c r="J68" s="97"/>
      <c r="K68" s="97"/>
      <c r="L68" s="97"/>
      <c r="M68" s="98"/>
    </row>
    <row r="69" spans="1:15">
      <c r="B69" s="99"/>
      <c r="C69" s="97"/>
      <c r="D69" s="100" t="s">
        <v>205</v>
      </c>
      <c r="E69" s="97"/>
      <c r="F69" s="97"/>
      <c r="G69" s="97"/>
      <c r="H69" s="97"/>
      <c r="I69" s="97"/>
      <c r="J69" s="97"/>
      <c r="K69" s="97"/>
      <c r="L69" s="97"/>
      <c r="M69" s="98"/>
    </row>
    <row r="70" spans="1:15">
      <c r="B70" s="99"/>
      <c r="C70" s="97"/>
      <c r="D70" s="100" t="s">
        <v>206</v>
      </c>
      <c r="E70" s="97"/>
      <c r="F70" s="97"/>
      <c r="G70" s="97"/>
      <c r="H70" s="97"/>
      <c r="I70" s="97"/>
      <c r="J70" s="97"/>
      <c r="K70" s="97"/>
      <c r="L70" s="97"/>
      <c r="M70" s="98"/>
    </row>
    <row r="71" spans="1:15">
      <c r="B71" s="99"/>
      <c r="C71" s="97" t="s">
        <v>207</v>
      </c>
      <c r="D71" s="97"/>
      <c r="E71" s="97"/>
      <c r="F71" s="97"/>
      <c r="G71" s="97"/>
      <c r="H71" s="97"/>
      <c r="I71" s="97"/>
      <c r="J71" s="97"/>
      <c r="K71" s="97"/>
      <c r="L71" s="97"/>
      <c r="M71" s="98"/>
    </row>
    <row r="72" spans="1:15">
      <c r="B72" s="99"/>
      <c r="C72" s="101" t="s">
        <v>208</v>
      </c>
      <c r="D72" s="96" t="s">
        <v>209</v>
      </c>
      <c r="E72" s="97"/>
      <c r="F72" s="97"/>
      <c r="G72" s="97"/>
      <c r="H72" s="97"/>
      <c r="I72" s="97"/>
      <c r="J72" s="97"/>
      <c r="K72" s="97"/>
      <c r="L72" s="97"/>
      <c r="M72" s="98"/>
      <c r="O72" s="32" t="s">
        <v>69</v>
      </c>
    </row>
    <row r="73" spans="1:15">
      <c r="B73" s="99"/>
      <c r="C73" s="101" t="s">
        <v>210</v>
      </c>
      <c r="D73" s="96" t="s">
        <v>211</v>
      </c>
      <c r="E73" s="97"/>
      <c r="F73" s="97"/>
      <c r="G73" s="97"/>
      <c r="H73" s="97"/>
      <c r="I73" s="97"/>
      <c r="J73" s="97"/>
      <c r="K73" s="97"/>
      <c r="L73" s="97"/>
      <c r="M73" s="98"/>
    </row>
    <row r="74" spans="1:15">
      <c r="B74" s="170" t="s">
        <v>212</v>
      </c>
      <c r="C74" s="171"/>
      <c r="D74" s="96" t="s">
        <v>219</v>
      </c>
      <c r="E74" s="97"/>
      <c r="F74" s="97"/>
      <c r="G74" s="97"/>
      <c r="H74" s="97"/>
      <c r="I74" s="97"/>
      <c r="J74" s="97"/>
      <c r="K74" s="97"/>
      <c r="L74" s="97"/>
      <c r="M74" s="98"/>
    </row>
    <row r="75" spans="1:15">
      <c r="B75" s="99"/>
      <c r="C75" s="97"/>
      <c r="D75" s="102" t="s">
        <v>213</v>
      </c>
      <c r="E75" s="97"/>
      <c r="F75" s="97"/>
      <c r="G75" s="97"/>
      <c r="H75" s="97"/>
      <c r="I75" s="97"/>
      <c r="J75" s="97"/>
      <c r="K75" s="97"/>
      <c r="L75" s="97"/>
      <c r="M75" s="98"/>
    </row>
    <row r="76" spans="1:15">
      <c r="B76" s="99"/>
      <c r="C76" s="97"/>
      <c r="D76" s="102" t="s">
        <v>214</v>
      </c>
      <c r="E76" s="97"/>
      <c r="F76" s="97"/>
      <c r="G76" s="97"/>
      <c r="H76" s="97"/>
      <c r="I76" s="97"/>
      <c r="J76" s="97"/>
      <c r="K76" s="97"/>
      <c r="L76" s="97"/>
      <c r="M76" s="98"/>
    </row>
    <row r="77" spans="1:15">
      <c r="B77" s="99"/>
      <c r="C77" s="97"/>
      <c r="D77" s="102" t="s">
        <v>215</v>
      </c>
      <c r="E77" s="97"/>
      <c r="F77" s="97"/>
      <c r="G77" s="97"/>
      <c r="H77" s="97"/>
      <c r="I77" s="97"/>
      <c r="J77" s="97"/>
      <c r="K77" s="97"/>
      <c r="L77" s="97"/>
      <c r="M77" s="98"/>
    </row>
    <row r="78" spans="1:15">
      <c r="B78" s="170" t="s">
        <v>216</v>
      </c>
      <c r="C78" s="171"/>
      <c r="D78" s="96" t="s">
        <v>217</v>
      </c>
      <c r="E78" s="97"/>
      <c r="F78" s="97"/>
      <c r="G78" s="97"/>
      <c r="H78" s="97"/>
      <c r="I78" s="97"/>
      <c r="J78" s="97"/>
      <c r="K78" s="97"/>
      <c r="L78" s="97"/>
      <c r="M78" s="98"/>
    </row>
    <row r="79" spans="1:15" ht="19.5" thickBot="1">
      <c r="B79" s="103"/>
      <c r="C79" s="104"/>
      <c r="D79" s="105"/>
      <c r="E79" s="104"/>
      <c r="F79" s="104"/>
      <c r="G79" s="104"/>
      <c r="H79" s="104"/>
      <c r="I79" s="104"/>
      <c r="J79" s="104"/>
      <c r="K79" s="104"/>
      <c r="L79" s="104"/>
      <c r="M79" s="10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294"/>
  <sheetViews>
    <sheetView tabSelected="1" zoomScale="110" zoomScaleNormal="110" workbookViewId="0">
      <selection activeCell="D10" sqref="D10:D12"/>
    </sheetView>
  </sheetViews>
  <sheetFormatPr defaultColWidth="8.85546875" defaultRowHeight="15"/>
  <cols>
    <col min="1" max="1" width="5.85546875" style="11" customWidth="1"/>
    <col min="2" max="2" width="7.85546875" style="13" bestFit="1" customWidth="1"/>
    <col min="3" max="3" width="9" style="13" bestFit="1" customWidth="1"/>
    <col min="4" max="4" width="6.42578125" style="11" customWidth="1"/>
    <col min="5" max="5" width="7.7109375" style="11" customWidth="1"/>
    <col min="6" max="6" width="4.5703125" style="11" customWidth="1"/>
    <col min="7" max="7" width="9.5703125" style="11" customWidth="1"/>
    <col min="8" max="8" width="9.85546875" style="11" customWidth="1"/>
    <col min="9" max="9" width="9.28515625" style="11" customWidth="1"/>
    <col min="10" max="10" width="5.7109375" style="13" customWidth="1"/>
    <col min="11" max="11" width="7.28515625" style="8" customWidth="1"/>
    <col min="12" max="12" width="9.42578125" style="142" customWidth="1"/>
    <col min="13" max="13" width="7.85546875" style="8" customWidth="1"/>
    <col min="14" max="14" width="7.42578125" style="8" customWidth="1"/>
    <col min="15" max="15" width="6.28515625" style="13" customWidth="1"/>
    <col min="16" max="16" width="9.140625" style="11" customWidth="1"/>
    <col min="17" max="17" width="6.140625" style="11" customWidth="1"/>
    <col min="18" max="18" width="8.42578125" style="13" customWidth="1"/>
    <col min="19" max="19" width="9.42578125" style="13" customWidth="1"/>
    <col min="20" max="20" width="3.42578125" style="11" customWidth="1"/>
    <col min="21" max="21" width="5" style="11" customWidth="1"/>
    <col min="22" max="23" width="7.5703125" style="11" customWidth="1"/>
    <col min="24" max="24" width="5.5703125" style="11" customWidth="1"/>
    <col min="25" max="28" width="5" style="11" customWidth="1"/>
    <col min="29" max="29" width="5.42578125" style="11" customWidth="1"/>
    <col min="30" max="32" width="5" style="11" customWidth="1"/>
    <col min="33" max="33" width="5.28515625" style="11" customWidth="1"/>
    <col min="34" max="37" width="5" style="11" customWidth="1"/>
    <col min="38" max="38" width="5.7109375" style="11" customWidth="1"/>
    <col min="39" max="39" width="5" style="11" customWidth="1"/>
    <col min="40" max="45" width="3.42578125" style="11" customWidth="1"/>
    <col min="46" max="46" width="5.7109375" style="11" customWidth="1"/>
    <col min="47" max="47" width="3.42578125" style="11" customWidth="1"/>
    <col min="48" max="48" width="26.7109375" style="13" customWidth="1"/>
    <col min="49" max="49" width="8.85546875" style="11"/>
    <col min="50" max="50" width="7.140625" style="11" customWidth="1"/>
    <col min="51" max="16384" width="8.85546875" style="11"/>
  </cols>
  <sheetData>
    <row r="1" spans="1:53" customFormat="1" ht="28.5">
      <c r="C1" s="209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V1" s="6"/>
    </row>
    <row r="2" spans="1:53" customFormat="1" ht="23.25">
      <c r="B2" s="213" t="s">
        <v>1</v>
      </c>
      <c r="C2" s="213"/>
      <c r="D2" s="213"/>
      <c r="E2" s="213"/>
      <c r="F2" s="214" t="s">
        <v>119</v>
      </c>
      <c r="G2" s="214"/>
      <c r="H2" s="214"/>
      <c r="I2" s="214"/>
      <c r="J2" s="214"/>
      <c r="K2" s="52"/>
      <c r="L2" s="139"/>
      <c r="M2" s="53"/>
      <c r="N2" s="54"/>
      <c r="O2" s="54"/>
      <c r="P2" s="55"/>
      <c r="Q2" s="54"/>
      <c r="R2" s="88"/>
      <c r="S2" s="8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1" t="s">
        <v>2</v>
      </c>
      <c r="AM2" s="211"/>
      <c r="AN2" s="211"/>
      <c r="AO2" s="211"/>
      <c r="AP2" s="211"/>
      <c r="AQ2" s="211"/>
      <c r="AR2" s="215">
        <v>1039</v>
      </c>
      <c r="AS2" s="215"/>
      <c r="AT2" s="215"/>
      <c r="AU2" s="3"/>
      <c r="AV2" s="89"/>
    </row>
    <row r="3" spans="1:53" customFormat="1" ht="23.25">
      <c r="B3" s="213"/>
      <c r="C3" s="213"/>
      <c r="D3" s="213"/>
      <c r="E3" s="213"/>
      <c r="F3" s="214"/>
      <c r="G3" s="214"/>
      <c r="H3" s="214"/>
      <c r="I3" s="214"/>
      <c r="J3" s="214"/>
      <c r="K3" s="52"/>
      <c r="L3" s="139"/>
      <c r="M3" s="53"/>
      <c r="N3" s="57"/>
      <c r="O3" s="57"/>
      <c r="P3" s="58"/>
      <c r="Q3" s="78"/>
      <c r="R3" s="89"/>
      <c r="S3" s="9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1" t="s">
        <v>117</v>
      </c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6">
        <v>4661.5121769879797</v>
      </c>
      <c r="AS3" s="216"/>
      <c r="AT3" s="216"/>
      <c r="AU3" s="210" t="s">
        <v>4</v>
      </c>
      <c r="AV3" s="210"/>
    </row>
    <row r="4" spans="1:53" customFormat="1" ht="23.25">
      <c r="B4" s="213"/>
      <c r="C4" s="213"/>
      <c r="D4" s="213"/>
      <c r="E4" s="213"/>
      <c r="F4" s="214"/>
      <c r="G4" s="214"/>
      <c r="H4" s="214"/>
      <c r="I4" s="214"/>
      <c r="J4" s="214"/>
      <c r="K4" s="52"/>
      <c r="L4" s="139"/>
      <c r="M4" s="53"/>
      <c r="N4" s="60"/>
      <c r="O4" s="60"/>
      <c r="P4" s="58"/>
      <c r="Q4" s="78"/>
      <c r="R4" s="89"/>
      <c r="S4" s="6"/>
      <c r="T4" s="62"/>
      <c r="U4" s="62"/>
      <c r="V4" s="5"/>
      <c r="W4" s="5"/>
      <c r="X4" s="5"/>
      <c r="Y4" s="5"/>
      <c r="Z4" s="5"/>
      <c r="AE4" s="211" t="s">
        <v>118</v>
      </c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>
        <v>2758.3561108027607</v>
      </c>
      <c r="AS4" s="212"/>
      <c r="AT4" s="212"/>
      <c r="AU4" s="210" t="s">
        <v>4</v>
      </c>
      <c r="AV4" s="210"/>
    </row>
    <row r="5" spans="1:53" customFormat="1" ht="18.75" customHeight="1">
      <c r="A5" s="26"/>
      <c r="B5" s="6"/>
      <c r="C5" s="6"/>
      <c r="G5" s="7"/>
      <c r="J5" s="6"/>
      <c r="K5" s="8"/>
      <c r="L5" s="140"/>
      <c r="M5" s="9"/>
      <c r="N5" s="9"/>
      <c r="O5" s="6"/>
      <c r="P5" s="11"/>
      <c r="Q5" s="11"/>
      <c r="R5" s="13"/>
      <c r="S5" s="13"/>
      <c r="T5" s="11"/>
      <c r="U5" s="11"/>
      <c r="V5" s="11"/>
      <c r="W5" s="11"/>
      <c r="X5" s="11"/>
      <c r="AE5" s="51"/>
      <c r="AF5" s="51"/>
      <c r="AM5" s="51"/>
      <c r="AN5" s="51"/>
      <c r="AT5" s="172" t="s">
        <v>6</v>
      </c>
      <c r="AU5" s="172"/>
      <c r="AV5" s="172"/>
    </row>
    <row r="6" spans="1:53" ht="21" customHeight="1">
      <c r="A6" s="198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1" t="s">
        <v>47</v>
      </c>
      <c r="H6" s="202"/>
      <c r="I6" s="203"/>
      <c r="J6" s="174" t="s">
        <v>12</v>
      </c>
      <c r="K6" s="205" t="s">
        <v>37</v>
      </c>
      <c r="L6" s="205"/>
      <c r="M6" s="205"/>
      <c r="N6" s="205"/>
      <c r="O6" s="174" t="s">
        <v>13</v>
      </c>
      <c r="P6" s="185" t="s">
        <v>5</v>
      </c>
      <c r="Q6" s="174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184" t="s">
        <v>48</v>
      </c>
    </row>
    <row r="7" spans="1:53" ht="62.25" customHeight="1">
      <c r="A7" s="198"/>
      <c r="B7" s="173"/>
      <c r="C7" s="173"/>
      <c r="D7" s="173"/>
      <c r="E7" s="173"/>
      <c r="F7" s="173"/>
      <c r="G7" s="204" t="s">
        <v>3</v>
      </c>
      <c r="H7" s="200" t="s">
        <v>46</v>
      </c>
      <c r="I7" s="200"/>
      <c r="J7" s="175"/>
      <c r="K7" s="206" t="s">
        <v>40</v>
      </c>
      <c r="L7" s="217" t="s">
        <v>41</v>
      </c>
      <c r="M7" s="219" t="s">
        <v>42</v>
      </c>
      <c r="N7" s="197" t="s">
        <v>43</v>
      </c>
      <c r="O7" s="175"/>
      <c r="P7" s="186"/>
      <c r="Q7" s="175"/>
      <c r="R7" s="189"/>
      <c r="S7" s="192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184"/>
    </row>
    <row r="8" spans="1:53" ht="21.75" customHeight="1">
      <c r="A8" s="198"/>
      <c r="B8" s="173"/>
      <c r="C8" s="173"/>
      <c r="D8" s="173"/>
      <c r="E8" s="173"/>
      <c r="F8" s="173"/>
      <c r="G8" s="204"/>
      <c r="H8" s="15" t="s">
        <v>22</v>
      </c>
      <c r="I8" s="16" t="s">
        <v>23</v>
      </c>
      <c r="J8" s="176"/>
      <c r="K8" s="206"/>
      <c r="L8" s="218"/>
      <c r="M8" s="219"/>
      <c r="N8" s="197"/>
      <c r="O8" s="176"/>
      <c r="P8" s="187"/>
      <c r="Q8" s="176"/>
      <c r="R8" s="190"/>
      <c r="S8" s="193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84"/>
    </row>
    <row r="9" spans="1:53">
      <c r="A9" s="199" t="s">
        <v>28</v>
      </c>
      <c r="B9" s="199"/>
      <c r="C9" s="199"/>
      <c r="D9" s="199"/>
      <c r="E9" s="199"/>
      <c r="F9" s="199"/>
      <c r="G9" s="17">
        <f>I9+H9</f>
        <v>4720.48217698798</v>
      </c>
      <c r="H9" s="18">
        <f>SUM(H10:H99884)</f>
        <v>3977.1987297182282</v>
      </c>
      <c r="I9" s="18">
        <f>SUM(I10:I99884)</f>
        <v>743.28344726975172</v>
      </c>
      <c r="J9" s="84"/>
      <c r="K9" s="18">
        <f>SUM(K10:K99884)</f>
        <v>2758.2099999999991</v>
      </c>
      <c r="L9" s="84">
        <f>SUM(L10:L99884)</f>
        <v>1633.45</v>
      </c>
      <c r="M9" s="18">
        <f>SUM(M10:M99884)</f>
        <v>0</v>
      </c>
      <c r="N9" s="18">
        <f>SUM(N10:N99884)</f>
        <v>400.03</v>
      </c>
      <c r="O9" s="18"/>
      <c r="P9" s="18">
        <f>SUM(P10:P99884)</f>
        <v>408.37400000000002</v>
      </c>
      <c r="Q9" s="18"/>
      <c r="R9" s="84"/>
      <c r="S9" s="84"/>
      <c r="T9" s="18">
        <f t="shared" ref="T9:AU9" si="0">SUM(T10:T99884)</f>
        <v>0</v>
      </c>
      <c r="U9" s="18">
        <f t="shared" si="0"/>
        <v>0</v>
      </c>
      <c r="V9" s="18">
        <f t="shared" si="0"/>
        <v>43.76</v>
      </c>
      <c r="W9" s="18">
        <f t="shared" si="0"/>
        <v>27.206000000000003</v>
      </c>
      <c r="X9" s="18">
        <f t="shared" si="0"/>
        <v>12.24</v>
      </c>
      <c r="Y9" s="18">
        <f t="shared" si="0"/>
        <v>19.55</v>
      </c>
      <c r="Z9" s="18">
        <f t="shared" si="0"/>
        <v>39.409999999999997</v>
      </c>
      <c r="AA9" s="18">
        <f t="shared" si="0"/>
        <v>0</v>
      </c>
      <c r="AB9" s="18">
        <f t="shared" si="0"/>
        <v>40.5</v>
      </c>
      <c r="AC9" s="18">
        <f t="shared" si="0"/>
        <v>44.65</v>
      </c>
      <c r="AD9" s="18">
        <f t="shared" si="0"/>
        <v>0</v>
      </c>
      <c r="AE9" s="18">
        <f t="shared" si="0"/>
        <v>0</v>
      </c>
      <c r="AF9" s="18">
        <f t="shared" si="0"/>
        <v>51.940000000000005</v>
      </c>
      <c r="AG9" s="18">
        <f t="shared" si="0"/>
        <v>57.02</v>
      </c>
      <c r="AH9" s="18">
        <f t="shared" si="0"/>
        <v>72.09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6">
        <f>SUM(T9:AU9)</f>
        <v>408.36599999999999</v>
      </c>
      <c r="AW9" s="131"/>
      <c r="AX9" s="131"/>
      <c r="BA9" s="131"/>
    </row>
    <row r="10" spans="1:53" s="19" customFormat="1" ht="18.7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33 </v>
      </c>
      <c r="B10" s="63">
        <v>1</v>
      </c>
      <c r="C10" s="64" t="s">
        <v>120</v>
      </c>
      <c r="D10" s="119" t="s">
        <v>44</v>
      </c>
      <c r="E10" s="65" t="s">
        <v>121</v>
      </c>
      <c r="F10" s="120" t="s">
        <v>122</v>
      </c>
      <c r="G10" s="66">
        <v>6.3793876188800001</v>
      </c>
      <c r="H10" s="67">
        <v>6.3793876188800001</v>
      </c>
      <c r="I10" s="67">
        <v>0</v>
      </c>
      <c r="J10" s="24">
        <v>1</v>
      </c>
      <c r="K10" s="121">
        <v>16.89</v>
      </c>
      <c r="L10" s="141">
        <v>0</v>
      </c>
      <c r="M10" s="121">
        <v>0</v>
      </c>
      <c r="N10" s="121">
        <v>0</v>
      </c>
      <c r="O10" s="24">
        <v>12</v>
      </c>
      <c r="P10" s="66">
        <v>10.134</v>
      </c>
      <c r="Q10" s="68">
        <v>100</v>
      </c>
      <c r="R10" s="24">
        <v>2</v>
      </c>
      <c r="S10" s="24">
        <v>2</v>
      </c>
      <c r="T10" s="66">
        <v>0</v>
      </c>
      <c r="U10" s="66">
        <v>0</v>
      </c>
      <c r="V10" s="66">
        <v>0</v>
      </c>
      <c r="W10" s="66">
        <v>0</v>
      </c>
      <c r="X10" s="66">
        <v>10.130000000000001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26" t="s">
        <v>221</v>
      </c>
      <c r="AW10" s="132"/>
      <c r="AX10" s="132"/>
      <c r="BA10" s="134"/>
    </row>
    <row r="11" spans="1:53" ht="18.75">
      <c r="A11" s="50" t="str">
        <f t="shared" ref="A11:A9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3">
        <v>2</v>
      </c>
      <c r="C11" s="64" t="s">
        <v>124</v>
      </c>
      <c r="D11" s="119" t="s">
        <v>44</v>
      </c>
      <c r="E11" s="65" t="s">
        <v>121</v>
      </c>
      <c r="F11" s="120" t="s">
        <v>122</v>
      </c>
      <c r="G11" s="66">
        <v>85.595071756899998</v>
      </c>
      <c r="H11" s="67">
        <v>85.595071756899998</v>
      </c>
      <c r="I11" s="67">
        <v>0</v>
      </c>
      <c r="J11" s="24">
        <v>2</v>
      </c>
      <c r="K11" s="121">
        <v>90</v>
      </c>
      <c r="L11" s="141">
        <v>0</v>
      </c>
      <c r="M11" s="121">
        <v>0</v>
      </c>
      <c r="N11" s="121">
        <v>0</v>
      </c>
      <c r="O11" s="24">
        <v>0</v>
      </c>
      <c r="P11" s="66">
        <v>0</v>
      </c>
      <c r="Q11" s="68">
        <v>0</v>
      </c>
      <c r="R11" s="24">
        <v>0</v>
      </c>
      <c r="S11" s="24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126"/>
      <c r="AW11" s="132"/>
      <c r="AX11" s="132"/>
      <c r="AY11" s="30"/>
      <c r="AZ11" s="19"/>
      <c r="BA11" s="134"/>
    </row>
    <row r="12" spans="1:53" ht="18.75">
      <c r="A12" s="50" t="str">
        <f t="shared" si="1"/>
        <v xml:space="preserve">  33 </v>
      </c>
      <c r="B12" s="63">
        <v>3</v>
      </c>
      <c r="C12" s="64" t="s">
        <v>125</v>
      </c>
      <c r="D12" s="119" t="s">
        <v>44</v>
      </c>
      <c r="E12" s="65" t="s">
        <v>121</v>
      </c>
      <c r="F12" s="120" t="s">
        <v>122</v>
      </c>
      <c r="G12" s="66">
        <v>17.4688376159</v>
      </c>
      <c r="H12" s="67">
        <v>17.4688376159</v>
      </c>
      <c r="I12" s="67">
        <v>0</v>
      </c>
      <c r="J12" s="24">
        <v>1</v>
      </c>
      <c r="K12" s="121">
        <v>45.03</v>
      </c>
      <c r="L12" s="141">
        <v>0</v>
      </c>
      <c r="M12" s="121">
        <v>0</v>
      </c>
      <c r="N12" s="121">
        <v>0</v>
      </c>
      <c r="O12" s="24">
        <v>10</v>
      </c>
      <c r="P12" s="66">
        <v>27.018000000000001</v>
      </c>
      <c r="Q12" s="68">
        <v>100</v>
      </c>
      <c r="R12" s="24">
        <v>2</v>
      </c>
      <c r="S12" s="24">
        <v>2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27.02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26" t="s">
        <v>232</v>
      </c>
      <c r="AW12" s="132"/>
      <c r="AX12" s="133"/>
      <c r="AY12" s="30"/>
      <c r="AZ12" s="19"/>
      <c r="BA12" s="134"/>
    </row>
    <row r="13" spans="1:53" ht="18.75">
      <c r="A13" s="50" t="str">
        <f t="shared" si="1"/>
        <v xml:space="preserve">   </v>
      </c>
      <c r="B13" s="63">
        <v>4</v>
      </c>
      <c r="C13" s="64" t="s">
        <v>126</v>
      </c>
      <c r="D13" s="119" t="s">
        <v>195</v>
      </c>
      <c r="E13" s="65" t="s">
        <v>121</v>
      </c>
      <c r="F13" s="120" t="s">
        <v>122</v>
      </c>
      <c r="G13" s="66">
        <v>81.934937002241512</v>
      </c>
      <c r="H13" s="67">
        <v>3.6869696681900002</v>
      </c>
      <c r="I13" s="67">
        <v>78.247967334051509</v>
      </c>
      <c r="J13" s="24">
        <v>1</v>
      </c>
      <c r="K13" s="121">
        <v>0</v>
      </c>
      <c r="L13" s="141">
        <v>75.64</v>
      </c>
      <c r="M13" s="121">
        <v>0</v>
      </c>
      <c r="N13" s="121">
        <v>0</v>
      </c>
      <c r="O13" s="24">
        <v>5</v>
      </c>
      <c r="P13" s="66">
        <v>0</v>
      </c>
      <c r="Q13" s="68">
        <v>0</v>
      </c>
      <c r="R13" s="24">
        <v>0</v>
      </c>
      <c r="S13" s="24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26" t="s">
        <v>220</v>
      </c>
      <c r="AW13" s="132"/>
      <c r="AX13" s="132"/>
      <c r="AY13" s="30"/>
      <c r="AZ13" s="19"/>
      <c r="BA13" s="134"/>
    </row>
    <row r="14" spans="1:53" ht="18.75">
      <c r="A14" s="50"/>
      <c r="B14" s="63">
        <v>5</v>
      </c>
      <c r="C14" s="64" t="s">
        <v>126</v>
      </c>
      <c r="D14" s="119" t="s">
        <v>196</v>
      </c>
      <c r="E14" s="65" t="s">
        <v>121</v>
      </c>
      <c r="F14" s="120" t="s">
        <v>122</v>
      </c>
      <c r="G14" s="66">
        <v>0</v>
      </c>
      <c r="H14" s="67">
        <v>0</v>
      </c>
      <c r="I14" s="67">
        <v>0</v>
      </c>
      <c r="J14" s="24">
        <v>2</v>
      </c>
      <c r="K14" s="121">
        <v>0</v>
      </c>
      <c r="L14" s="141">
        <v>5.79</v>
      </c>
      <c r="M14" s="121">
        <v>0</v>
      </c>
      <c r="N14" s="121">
        <v>0</v>
      </c>
      <c r="O14" s="24">
        <v>0</v>
      </c>
      <c r="P14" s="66">
        <v>0</v>
      </c>
      <c r="Q14" s="68">
        <v>0</v>
      </c>
      <c r="R14" s="24">
        <v>0</v>
      </c>
      <c r="S14" s="24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26"/>
      <c r="AW14" s="132"/>
      <c r="AX14" s="132"/>
      <c r="AY14" s="30"/>
      <c r="AZ14" s="19"/>
      <c r="BA14" s="134"/>
    </row>
    <row r="15" spans="1:53" ht="18.75">
      <c r="A15" s="50" t="str">
        <f t="shared" si="1"/>
        <v xml:space="preserve">   </v>
      </c>
      <c r="B15" s="63">
        <v>6</v>
      </c>
      <c r="C15" s="64" t="s">
        <v>127</v>
      </c>
      <c r="D15" s="119" t="s">
        <v>44</v>
      </c>
      <c r="E15" s="65" t="s">
        <v>121</v>
      </c>
      <c r="F15" s="120" t="s">
        <v>122</v>
      </c>
      <c r="G15" s="66">
        <v>40.166296264800003</v>
      </c>
      <c r="H15" s="67">
        <v>40.166296264800003</v>
      </c>
      <c r="I15" s="67">
        <v>0</v>
      </c>
      <c r="J15" s="24">
        <v>2</v>
      </c>
      <c r="K15" s="121">
        <v>46.26</v>
      </c>
      <c r="L15" s="141">
        <v>0</v>
      </c>
      <c r="M15" s="121">
        <v>0</v>
      </c>
      <c r="N15" s="121">
        <v>0</v>
      </c>
      <c r="O15" s="24">
        <v>0</v>
      </c>
      <c r="P15" s="66">
        <v>0</v>
      </c>
      <c r="Q15" s="68">
        <v>0</v>
      </c>
      <c r="R15" s="24">
        <v>0</v>
      </c>
      <c r="S15" s="24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26" t="s">
        <v>220</v>
      </c>
      <c r="AW15" s="132"/>
      <c r="AX15" s="132"/>
      <c r="AY15" s="30"/>
      <c r="AZ15" s="19"/>
      <c r="BA15" s="134"/>
    </row>
    <row r="16" spans="1:53" ht="18.75">
      <c r="A16" s="50" t="str">
        <f t="shared" si="1"/>
        <v xml:space="preserve">   </v>
      </c>
      <c r="B16" s="63">
        <v>7</v>
      </c>
      <c r="C16" s="64" t="s">
        <v>128</v>
      </c>
      <c r="D16" s="119" t="s">
        <v>195</v>
      </c>
      <c r="E16" s="65" t="s">
        <v>121</v>
      </c>
      <c r="F16" s="120" t="s">
        <v>122</v>
      </c>
      <c r="G16" s="66">
        <v>11.760168182546602</v>
      </c>
      <c r="H16" s="67">
        <v>0.233689909069</v>
      </c>
      <c r="I16" s="67">
        <v>11.526478273477602</v>
      </c>
      <c r="J16" s="24">
        <v>1</v>
      </c>
      <c r="K16" s="121">
        <v>0</v>
      </c>
      <c r="L16" s="141">
        <v>9.4</v>
      </c>
      <c r="M16" s="121">
        <v>0</v>
      </c>
      <c r="N16" s="121">
        <v>0</v>
      </c>
      <c r="O16" s="24">
        <v>10</v>
      </c>
      <c r="P16" s="66">
        <v>0</v>
      </c>
      <c r="Q16" s="68">
        <v>0</v>
      </c>
      <c r="R16" s="24">
        <v>0</v>
      </c>
      <c r="S16" s="24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26" t="s">
        <v>220</v>
      </c>
      <c r="AW16" s="132"/>
      <c r="AX16" s="132"/>
      <c r="AY16" s="30"/>
      <c r="AZ16" s="19"/>
      <c r="BA16" s="134"/>
    </row>
    <row r="17" spans="1:53" ht="18.75">
      <c r="A17" s="50"/>
      <c r="B17" s="63">
        <v>8</v>
      </c>
      <c r="C17" s="64" t="s">
        <v>128</v>
      </c>
      <c r="D17" s="119" t="s">
        <v>196</v>
      </c>
      <c r="E17" s="65" t="s">
        <v>121</v>
      </c>
      <c r="F17" s="120" t="s">
        <v>122</v>
      </c>
      <c r="G17" s="66">
        <v>0</v>
      </c>
      <c r="H17" s="67">
        <v>0</v>
      </c>
      <c r="I17" s="67">
        <v>0</v>
      </c>
      <c r="J17" s="24">
        <v>2</v>
      </c>
      <c r="K17" s="121">
        <v>0</v>
      </c>
      <c r="L17" s="141">
        <v>2.4700000000000002</v>
      </c>
      <c r="M17" s="121">
        <v>0</v>
      </c>
      <c r="N17" s="121">
        <v>0</v>
      </c>
      <c r="O17" s="24">
        <v>0</v>
      </c>
      <c r="P17" s="66">
        <v>0</v>
      </c>
      <c r="Q17" s="68">
        <v>0</v>
      </c>
      <c r="R17" s="24">
        <v>0</v>
      </c>
      <c r="S17" s="24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26"/>
      <c r="AW17" s="132"/>
      <c r="AX17" s="132"/>
      <c r="AY17" s="30"/>
      <c r="AZ17" s="19"/>
      <c r="BA17" s="134"/>
    </row>
    <row r="18" spans="1:53" ht="18.75">
      <c r="A18" s="50" t="str">
        <f t="shared" si="1"/>
        <v xml:space="preserve">   </v>
      </c>
      <c r="B18" s="63">
        <v>9</v>
      </c>
      <c r="C18" s="64" t="s">
        <v>129</v>
      </c>
      <c r="D18" s="119" t="s">
        <v>44</v>
      </c>
      <c r="E18" s="65" t="s">
        <v>121</v>
      </c>
      <c r="F18" s="120" t="s">
        <v>122</v>
      </c>
      <c r="G18" s="66">
        <v>15.7094878931</v>
      </c>
      <c r="H18" s="67">
        <v>15.7094878931</v>
      </c>
      <c r="I18" s="67">
        <v>0</v>
      </c>
      <c r="J18" s="24">
        <v>1</v>
      </c>
      <c r="K18" s="121">
        <v>0</v>
      </c>
      <c r="L18" s="141">
        <v>14.42</v>
      </c>
      <c r="M18" s="121">
        <v>0</v>
      </c>
      <c r="N18" s="121">
        <v>0</v>
      </c>
      <c r="O18" s="24">
        <v>15</v>
      </c>
      <c r="P18" s="66">
        <v>0</v>
      </c>
      <c r="Q18" s="68">
        <v>0</v>
      </c>
      <c r="R18" s="24">
        <v>0</v>
      </c>
      <c r="S18" s="24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26" t="s">
        <v>220</v>
      </c>
      <c r="AW18" s="132"/>
      <c r="AX18" s="132"/>
      <c r="AY18" s="30"/>
      <c r="AZ18" s="19"/>
      <c r="BA18" s="134"/>
    </row>
    <row r="19" spans="1:53" ht="18.75">
      <c r="A19" s="50" t="str">
        <f t="shared" si="1"/>
        <v xml:space="preserve">   </v>
      </c>
      <c r="B19" s="63">
        <v>10</v>
      </c>
      <c r="C19" s="64" t="s">
        <v>130</v>
      </c>
      <c r="D19" s="119" t="s">
        <v>195</v>
      </c>
      <c r="E19" s="65" t="s">
        <v>121</v>
      </c>
      <c r="F19" s="120" t="s">
        <v>122</v>
      </c>
      <c r="G19" s="66">
        <v>74.138522816160901</v>
      </c>
      <c r="H19" s="67">
        <v>73.669781233799995</v>
      </c>
      <c r="I19" s="67">
        <v>0.46874158236090002</v>
      </c>
      <c r="J19" s="24">
        <v>1</v>
      </c>
      <c r="K19" s="121">
        <v>0</v>
      </c>
      <c r="L19" s="141">
        <v>71.2</v>
      </c>
      <c r="M19" s="121">
        <v>0</v>
      </c>
      <c r="N19" s="121">
        <v>0</v>
      </c>
      <c r="O19" s="24">
        <v>3</v>
      </c>
      <c r="P19" s="66">
        <v>0</v>
      </c>
      <c r="Q19" s="68">
        <v>0</v>
      </c>
      <c r="R19" s="24">
        <v>0</v>
      </c>
      <c r="S19" s="24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126" t="s">
        <v>220</v>
      </c>
      <c r="AW19" s="132"/>
      <c r="AX19" s="132"/>
      <c r="AY19" s="30"/>
      <c r="AZ19" s="19"/>
      <c r="BA19" s="134"/>
    </row>
    <row r="20" spans="1:53" ht="18.75">
      <c r="A20" s="50" t="str">
        <f t="shared" si="1"/>
        <v xml:space="preserve">   </v>
      </c>
      <c r="B20" s="63">
        <v>11</v>
      </c>
      <c r="C20" s="64" t="s">
        <v>130</v>
      </c>
      <c r="D20" s="119" t="s">
        <v>196</v>
      </c>
      <c r="E20" s="65" t="s">
        <v>121</v>
      </c>
      <c r="F20" s="120" t="s">
        <v>122</v>
      </c>
      <c r="G20" s="66">
        <v>0</v>
      </c>
      <c r="H20" s="67">
        <v>0</v>
      </c>
      <c r="I20" s="67">
        <v>0</v>
      </c>
      <c r="J20" s="24">
        <v>2</v>
      </c>
      <c r="K20" s="121">
        <v>0</v>
      </c>
      <c r="L20" s="141">
        <v>6.19</v>
      </c>
      <c r="M20" s="121">
        <v>0</v>
      </c>
      <c r="N20" s="121">
        <v>0</v>
      </c>
      <c r="O20" s="24">
        <v>0</v>
      </c>
      <c r="P20" s="66">
        <v>0</v>
      </c>
      <c r="Q20" s="68">
        <v>0</v>
      </c>
      <c r="R20" s="24">
        <v>0</v>
      </c>
      <c r="S20" s="24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26"/>
      <c r="AW20" s="132"/>
      <c r="AX20" s="132"/>
      <c r="AY20" s="30"/>
      <c r="AZ20" s="19"/>
      <c r="BA20" s="134"/>
    </row>
    <row r="21" spans="1:53" ht="18.75">
      <c r="A21" s="50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"&amp;IF(J21=1,IF(K21&gt;0,IF(P21&gt;0,IF(O21&lt;=7,IF(Q21=100,"","33"),IF(O21&lt;=25,IF(Q21&gt;0,IF(Q21&lt;100,"",33),IF(Q21=0,"","33")),IF(Q21=0,"",33))),IF(O21&gt;25,"",33)),""),IF(J21&gt;1,IF(P21&gt;0,"55",""),IF(J21=0,IF(P21&gt;0,"55","00"))))&amp;" "&amp;IF(P21&gt;0,IF(R21&gt;0,IF(S21&gt;0,"",88),77),"")</f>
        <v xml:space="preserve">   </v>
      </c>
      <c r="B21" s="63">
        <v>12</v>
      </c>
      <c r="C21" s="64" t="s">
        <v>131</v>
      </c>
      <c r="D21" s="119" t="s">
        <v>44</v>
      </c>
      <c r="E21" s="65" t="s">
        <v>121</v>
      </c>
      <c r="F21" s="120" t="s">
        <v>122</v>
      </c>
      <c r="G21" s="66">
        <v>89.987274608700005</v>
      </c>
      <c r="H21" s="67">
        <v>89.987274608700005</v>
      </c>
      <c r="I21" s="67">
        <v>0</v>
      </c>
      <c r="J21" s="24">
        <v>2</v>
      </c>
      <c r="K21" s="121">
        <v>103.57</v>
      </c>
      <c r="L21" s="141">
        <v>0</v>
      </c>
      <c r="M21" s="121">
        <v>0</v>
      </c>
      <c r="N21" s="121">
        <v>0</v>
      </c>
      <c r="O21" s="24" t="s">
        <v>123</v>
      </c>
      <c r="P21" s="66">
        <v>0</v>
      </c>
      <c r="Q21" s="68">
        <v>0</v>
      </c>
      <c r="R21" s="24">
        <v>0</v>
      </c>
      <c r="S21" s="24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126" t="s">
        <v>220</v>
      </c>
      <c r="AW21" s="132"/>
      <c r="AX21" s="132"/>
      <c r="AY21" s="30"/>
      <c r="AZ21" s="19"/>
      <c r="BA21" s="134"/>
    </row>
    <row r="22" spans="1:53" ht="18.75">
      <c r="A22" s="50" t="str">
        <f t="shared" si="1"/>
        <v xml:space="preserve">   </v>
      </c>
      <c r="B22" s="63">
        <v>13</v>
      </c>
      <c r="C22" s="64" t="s">
        <v>132</v>
      </c>
      <c r="D22" s="119" t="s">
        <v>44</v>
      </c>
      <c r="E22" s="65" t="s">
        <v>121</v>
      </c>
      <c r="F22" s="120" t="s">
        <v>122</v>
      </c>
      <c r="G22" s="66">
        <v>1231.5474101499999</v>
      </c>
      <c r="H22" s="67">
        <v>1231.5474101499999</v>
      </c>
      <c r="I22" s="67">
        <v>0</v>
      </c>
      <c r="J22" s="24">
        <v>2</v>
      </c>
      <c r="K22" s="121">
        <v>1244.8599999999999</v>
      </c>
      <c r="L22" s="141">
        <v>0</v>
      </c>
      <c r="M22" s="121">
        <v>0</v>
      </c>
      <c r="N22" s="121">
        <v>0</v>
      </c>
      <c r="O22" s="24" t="s">
        <v>123</v>
      </c>
      <c r="P22" s="66">
        <v>0</v>
      </c>
      <c r="Q22" s="68">
        <v>0</v>
      </c>
      <c r="R22" s="24">
        <v>0</v>
      </c>
      <c r="S22" s="24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126" t="s">
        <v>220</v>
      </c>
      <c r="AW22" s="132"/>
      <c r="AX22" s="132"/>
      <c r="AY22" s="30"/>
      <c r="AZ22" s="19"/>
      <c r="BA22" s="134"/>
    </row>
    <row r="23" spans="1:53" ht="18.75">
      <c r="A23" s="50" t="str">
        <f t="shared" si="1"/>
        <v xml:space="preserve">   </v>
      </c>
      <c r="B23" s="63">
        <v>14</v>
      </c>
      <c r="C23" s="64" t="s">
        <v>133</v>
      </c>
      <c r="D23" s="119" t="s">
        <v>44</v>
      </c>
      <c r="E23" s="65" t="s">
        <v>121</v>
      </c>
      <c r="F23" s="120" t="s">
        <v>122</v>
      </c>
      <c r="G23" s="66">
        <v>183.82297999100001</v>
      </c>
      <c r="H23" s="67">
        <v>183.82297999100001</v>
      </c>
      <c r="I23" s="67">
        <v>0</v>
      </c>
      <c r="J23" s="24">
        <v>1</v>
      </c>
      <c r="K23" s="121">
        <v>0</v>
      </c>
      <c r="L23" s="141">
        <v>169.84</v>
      </c>
      <c r="M23" s="121">
        <v>0</v>
      </c>
      <c r="N23" s="121">
        <v>0</v>
      </c>
      <c r="O23" s="24">
        <v>15</v>
      </c>
      <c r="P23" s="66">
        <v>0</v>
      </c>
      <c r="Q23" s="68">
        <v>0</v>
      </c>
      <c r="R23" s="24">
        <v>0</v>
      </c>
      <c r="S23" s="24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126" t="s">
        <v>220</v>
      </c>
      <c r="AW23" s="132"/>
      <c r="AX23" s="132"/>
      <c r="AY23" s="30"/>
      <c r="AZ23" s="19"/>
      <c r="BA23" s="134"/>
    </row>
    <row r="24" spans="1:53" ht="18.75">
      <c r="A24" s="50" t="str">
        <f t="shared" si="1"/>
        <v xml:space="preserve">   </v>
      </c>
      <c r="B24" s="63">
        <v>15</v>
      </c>
      <c r="C24" s="64" t="s">
        <v>134</v>
      </c>
      <c r="D24" s="119" t="s">
        <v>44</v>
      </c>
      <c r="E24" s="65" t="s">
        <v>121</v>
      </c>
      <c r="F24" s="120" t="s">
        <v>122</v>
      </c>
      <c r="G24" s="66">
        <v>7.6568180583099998</v>
      </c>
      <c r="H24" s="67">
        <v>7.6568180583099998</v>
      </c>
      <c r="I24" s="67">
        <v>0</v>
      </c>
      <c r="J24" s="24">
        <v>2</v>
      </c>
      <c r="K24" s="121">
        <v>7.26</v>
      </c>
      <c r="L24" s="141">
        <v>0</v>
      </c>
      <c r="M24" s="121">
        <v>0</v>
      </c>
      <c r="N24" s="121">
        <v>0</v>
      </c>
      <c r="O24" s="24" t="s">
        <v>123</v>
      </c>
      <c r="P24" s="66">
        <v>0</v>
      </c>
      <c r="Q24" s="68">
        <v>0</v>
      </c>
      <c r="R24" s="24">
        <v>0</v>
      </c>
      <c r="S24" s="24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126" t="s">
        <v>220</v>
      </c>
      <c r="AW24" s="132"/>
      <c r="AX24" s="132"/>
      <c r="AY24" s="30"/>
      <c r="AZ24" s="19"/>
      <c r="BA24" s="134"/>
    </row>
    <row r="25" spans="1:53" ht="18.75">
      <c r="A25" s="50" t="str">
        <f t="shared" si="1"/>
        <v xml:space="preserve">   </v>
      </c>
      <c r="B25" s="63">
        <v>16</v>
      </c>
      <c r="C25" s="64" t="s">
        <v>135</v>
      </c>
      <c r="D25" s="119" t="s">
        <v>44</v>
      </c>
      <c r="E25" s="65" t="s">
        <v>121</v>
      </c>
      <c r="F25" s="120" t="s">
        <v>122</v>
      </c>
      <c r="G25" s="66">
        <v>20.327138306559998</v>
      </c>
      <c r="H25" s="67">
        <v>0</v>
      </c>
      <c r="I25" s="67">
        <v>20.327138306559998</v>
      </c>
      <c r="J25" s="24">
        <v>1</v>
      </c>
      <c r="K25" s="121">
        <v>0</v>
      </c>
      <c r="L25" s="141">
        <v>19.66</v>
      </c>
      <c r="M25" s="121">
        <v>0</v>
      </c>
      <c r="N25" s="121">
        <v>0</v>
      </c>
      <c r="O25" s="24">
        <v>8</v>
      </c>
      <c r="P25" s="66">
        <v>0</v>
      </c>
      <c r="Q25" s="68">
        <v>0</v>
      </c>
      <c r="R25" s="24">
        <v>0</v>
      </c>
      <c r="S25" s="24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126" t="s">
        <v>220</v>
      </c>
      <c r="AW25" s="132"/>
      <c r="AX25" s="132"/>
      <c r="AY25" s="30"/>
      <c r="AZ25" s="19"/>
      <c r="BA25" s="134"/>
    </row>
    <row r="26" spans="1:53" ht="18.75">
      <c r="A26" s="50" t="str">
        <f t="shared" si="1"/>
        <v xml:space="preserve">   </v>
      </c>
      <c r="B26" s="63">
        <v>17</v>
      </c>
      <c r="C26" s="64" t="s">
        <v>136</v>
      </c>
      <c r="D26" s="119" t="s">
        <v>44</v>
      </c>
      <c r="E26" s="65" t="s">
        <v>121</v>
      </c>
      <c r="F26" s="120" t="s">
        <v>122</v>
      </c>
      <c r="G26" s="66">
        <v>18.727249223703996</v>
      </c>
      <c r="H26" s="67">
        <v>0</v>
      </c>
      <c r="I26" s="67">
        <v>18.727249223703996</v>
      </c>
      <c r="J26" s="24">
        <v>1</v>
      </c>
      <c r="K26" s="121">
        <v>0</v>
      </c>
      <c r="L26" s="141">
        <v>17.39</v>
      </c>
      <c r="M26" s="121">
        <v>0</v>
      </c>
      <c r="N26" s="121">
        <v>0</v>
      </c>
      <c r="O26" s="24">
        <v>10</v>
      </c>
      <c r="P26" s="66">
        <v>0</v>
      </c>
      <c r="Q26" s="68">
        <v>0</v>
      </c>
      <c r="R26" s="24">
        <v>0</v>
      </c>
      <c r="S26" s="24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126" t="s">
        <v>220</v>
      </c>
      <c r="AW26" s="132"/>
      <c r="AX26" s="132"/>
      <c r="AY26" s="30"/>
      <c r="AZ26" s="19"/>
      <c r="BA26" s="134"/>
    </row>
    <row r="27" spans="1:53" ht="18.75">
      <c r="A27" s="50" t="str">
        <f>IF(J27=1,IF(M27&gt;0,IF(L27&gt;0,IF(N27&gt;0,11,11),IF(N27&gt;0,11,"")),IF(L27&gt;0,IF(N27&gt;0,11,""),IF(N27=0,22,""))),IF(L27&gt;0,IF(N27&gt;0,IF(P27&gt;0,66,""),IF(P27&gt;0,66,"")),IF(P27&gt;0,66,"")))&amp;" "&amp;IF(J27=1,IF(M27=0,IF(L27&gt;0,IF(N27&gt;0,IF(P27&gt;0,66,""),IF(P27&gt;0,66,"")),IF(P27&gt;0,66,"")),""),IF(P27&gt;0,66,""))&amp;" "&amp;IF(J27=1,IF(M27&gt;0,IF(P27&gt;0,IF(O27&lt;=7,IF(Q27=100,"","33"),IF(O27&lt;=25,IF(Q27&gt;0,IF(Q27&lt;100,"",33),IF(Q27=0,"","33")),IF(Q27=0,"",33))),IF(O27&gt;25,"",33)),""),IF(J27&gt;1,IF(P27&gt;0,"55",""),IF(J27=0,IF(P27&gt;0,"55","00"))))&amp;" "&amp;IF(P27&gt;0,IF(R27&gt;0,IF(S27&gt;0,"",88),77),"")</f>
        <v xml:space="preserve">   </v>
      </c>
      <c r="B27" s="63">
        <v>18</v>
      </c>
      <c r="C27" s="64" t="s">
        <v>137</v>
      </c>
      <c r="D27" s="119" t="s">
        <v>195</v>
      </c>
      <c r="E27" s="65" t="s">
        <v>121</v>
      </c>
      <c r="F27" s="120" t="s">
        <v>122</v>
      </c>
      <c r="G27" s="66">
        <v>21.330333058899999</v>
      </c>
      <c r="H27" s="67">
        <v>21.330333058899999</v>
      </c>
      <c r="I27" s="67">
        <v>0</v>
      </c>
      <c r="J27" s="24">
        <v>1</v>
      </c>
      <c r="K27" s="121">
        <v>0</v>
      </c>
      <c r="L27" s="141">
        <v>0</v>
      </c>
      <c r="M27" s="121">
        <v>0</v>
      </c>
      <c r="N27" s="121">
        <v>4.92</v>
      </c>
      <c r="O27" s="24">
        <v>5</v>
      </c>
      <c r="P27" s="66">
        <v>0</v>
      </c>
      <c r="Q27" s="68">
        <v>0</v>
      </c>
      <c r="R27" s="24">
        <v>0</v>
      </c>
      <c r="S27" s="24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126" t="s">
        <v>233</v>
      </c>
      <c r="AW27" s="132"/>
      <c r="AX27" s="132"/>
      <c r="AY27" s="30"/>
      <c r="AZ27" s="19"/>
      <c r="BA27" s="134"/>
    </row>
    <row r="28" spans="1:53" ht="18.75">
      <c r="A28" s="50"/>
      <c r="B28" s="63">
        <v>19</v>
      </c>
      <c r="C28" s="64" t="s">
        <v>137</v>
      </c>
      <c r="D28" s="119" t="s">
        <v>196</v>
      </c>
      <c r="E28" s="65" t="s">
        <v>121</v>
      </c>
      <c r="F28" s="120" t="s">
        <v>122</v>
      </c>
      <c r="G28" s="66">
        <v>0</v>
      </c>
      <c r="H28" s="67">
        <v>0</v>
      </c>
      <c r="I28" s="67">
        <v>0</v>
      </c>
      <c r="J28" s="24">
        <v>2</v>
      </c>
      <c r="K28" s="121">
        <v>0</v>
      </c>
      <c r="L28" s="141">
        <v>0</v>
      </c>
      <c r="M28" s="121">
        <v>0</v>
      </c>
      <c r="N28" s="121">
        <v>14.94</v>
      </c>
      <c r="O28" s="24" t="s">
        <v>123</v>
      </c>
      <c r="P28" s="66">
        <v>0</v>
      </c>
      <c r="Q28" s="68">
        <v>0</v>
      </c>
      <c r="R28" s="24">
        <v>0</v>
      </c>
      <c r="S28" s="24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126" t="s">
        <v>233</v>
      </c>
      <c r="AW28" s="132"/>
      <c r="AX28" s="132"/>
      <c r="AY28" s="30"/>
      <c r="AZ28" s="19"/>
      <c r="BA28" s="134"/>
    </row>
    <row r="29" spans="1:53" ht="18.75">
      <c r="A29" s="50" t="str">
        <f t="shared" si="1"/>
        <v xml:space="preserve">  33 </v>
      </c>
      <c r="B29" s="63">
        <v>20</v>
      </c>
      <c r="C29" s="64" t="s">
        <v>138</v>
      </c>
      <c r="D29" s="119" t="s">
        <v>44</v>
      </c>
      <c r="E29" s="65" t="s">
        <v>121</v>
      </c>
      <c r="F29" s="120" t="s">
        <v>122</v>
      </c>
      <c r="G29" s="66">
        <v>68.364455098099995</v>
      </c>
      <c r="H29" s="67">
        <v>68.364455098099995</v>
      </c>
      <c r="I29" s="67">
        <v>0</v>
      </c>
      <c r="J29" s="24">
        <v>1</v>
      </c>
      <c r="K29" s="121">
        <v>72.930000000000007</v>
      </c>
      <c r="L29" s="141">
        <v>0</v>
      </c>
      <c r="M29" s="121">
        <v>0</v>
      </c>
      <c r="N29" s="121">
        <v>0</v>
      </c>
      <c r="O29" s="24">
        <v>8</v>
      </c>
      <c r="P29" s="66">
        <v>43.758000000000003</v>
      </c>
      <c r="Q29" s="68">
        <v>100</v>
      </c>
      <c r="R29" s="24">
        <v>2</v>
      </c>
      <c r="S29" s="24">
        <v>2</v>
      </c>
      <c r="T29" s="66">
        <v>0</v>
      </c>
      <c r="U29" s="66">
        <v>0</v>
      </c>
      <c r="V29" s="66">
        <v>43.76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126" t="s">
        <v>222</v>
      </c>
      <c r="AW29" s="132"/>
      <c r="AX29" s="132"/>
      <c r="AY29" s="30"/>
      <c r="AZ29" s="19"/>
      <c r="BA29" s="134"/>
    </row>
    <row r="30" spans="1:53" ht="18.75">
      <c r="A30" s="50" t="str">
        <f>IF(J30=1,IF(M30&gt;0,IF(L30&gt;0,IF(N30&gt;0,11,11),IF(N30&gt;0,11,"")),IF(L30&gt;0,IF(N30&gt;0,11,""),IF(N30=0,22,""))),IF(L30&gt;0,IF(N30&gt;0,IF(P30&gt;0,66,""),IF(P30&gt;0,66,"")),IF(P30&gt;0,66,"")))&amp;" "&amp;IF(J30=1,IF(M30=0,IF(L30&gt;0,IF(N30&gt;0,IF(P30&gt;0,66,""),IF(P30&gt;0,66,"")),IF(P30&gt;0,66,"")),""),IF(P30&gt;0,66,""))&amp;" "&amp;IF(J30=1,IF(M30&gt;0,IF(P30&gt;0,IF(O30&lt;=7,IF(Q30=100,"","33"),IF(O30&lt;=25,IF(Q30&gt;0,IF(Q30&lt;100,"",33),IF(Q30=0,"","33")),IF(Q30=0,"",33))),IF(O30&gt;25,"",33)),""),IF(J30&gt;1,IF(P30&gt;0,"55",""),IF(J30=0,IF(P30&gt;0,"55","00"))))&amp;" "&amp;IF(P30&gt;0,IF(R30&gt;0,IF(S30&gt;0,"",88),77),"")</f>
        <v xml:space="preserve">   </v>
      </c>
      <c r="B30" s="63">
        <v>21</v>
      </c>
      <c r="C30" s="64" t="s">
        <v>139</v>
      </c>
      <c r="D30" s="119" t="s">
        <v>195</v>
      </c>
      <c r="E30" s="65" t="s">
        <v>121</v>
      </c>
      <c r="F30" s="120" t="s">
        <v>122</v>
      </c>
      <c r="G30" s="66">
        <v>70.913708980600006</v>
      </c>
      <c r="H30" s="67">
        <v>70.913708980600006</v>
      </c>
      <c r="I30" s="67">
        <v>0</v>
      </c>
      <c r="J30" s="24">
        <v>1</v>
      </c>
      <c r="K30" s="141">
        <v>0</v>
      </c>
      <c r="L30" s="141">
        <v>0</v>
      </c>
      <c r="M30" s="121">
        <v>0</v>
      </c>
      <c r="N30" s="121">
        <v>8.16</v>
      </c>
      <c r="O30" s="24">
        <v>7</v>
      </c>
      <c r="P30" s="66">
        <v>0</v>
      </c>
      <c r="Q30" s="68">
        <v>0</v>
      </c>
      <c r="R30" s="24">
        <v>0</v>
      </c>
      <c r="S30" s="24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126" t="s">
        <v>233</v>
      </c>
      <c r="AW30" s="132"/>
      <c r="AX30" s="132"/>
      <c r="AY30" s="30"/>
      <c r="AZ30" s="19"/>
      <c r="BA30" s="134"/>
    </row>
    <row r="31" spans="1:53" ht="18.75">
      <c r="A31" s="50"/>
      <c r="B31" s="63">
        <v>22</v>
      </c>
      <c r="C31" s="64" t="s">
        <v>139</v>
      </c>
      <c r="D31" s="119" t="s">
        <v>196</v>
      </c>
      <c r="E31" s="65" t="s">
        <v>121</v>
      </c>
      <c r="F31" s="120" t="s">
        <v>122</v>
      </c>
      <c r="G31" s="66">
        <v>0</v>
      </c>
      <c r="H31" s="67">
        <v>0</v>
      </c>
      <c r="I31" s="67">
        <v>0</v>
      </c>
      <c r="J31" s="24">
        <v>2</v>
      </c>
      <c r="K31" s="141">
        <v>0</v>
      </c>
      <c r="L31" s="141">
        <v>0</v>
      </c>
      <c r="M31" s="121">
        <v>0</v>
      </c>
      <c r="N31" s="121">
        <v>62.49</v>
      </c>
      <c r="O31" s="24" t="s">
        <v>123</v>
      </c>
      <c r="P31" s="66">
        <v>0</v>
      </c>
      <c r="Q31" s="68">
        <v>0</v>
      </c>
      <c r="R31" s="24">
        <v>0</v>
      </c>
      <c r="S31" s="24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126" t="s">
        <v>233</v>
      </c>
      <c r="AW31" s="132"/>
      <c r="AX31" s="132"/>
      <c r="AY31" s="30"/>
      <c r="AZ31" s="19"/>
      <c r="BA31" s="134"/>
    </row>
    <row r="32" spans="1:53" ht="18.75">
      <c r="A32" s="50" t="str">
        <f t="shared" si="1"/>
        <v xml:space="preserve">   </v>
      </c>
      <c r="B32" s="63">
        <v>23</v>
      </c>
      <c r="C32" s="64" t="s">
        <v>140</v>
      </c>
      <c r="D32" s="119" t="s">
        <v>44</v>
      </c>
      <c r="E32" s="65" t="s">
        <v>121</v>
      </c>
      <c r="F32" s="120" t="s">
        <v>122</v>
      </c>
      <c r="G32" s="66">
        <v>131.67931087599999</v>
      </c>
      <c r="H32" s="67">
        <v>131.67931087599999</v>
      </c>
      <c r="I32" s="67">
        <v>0</v>
      </c>
      <c r="J32" s="24">
        <v>2</v>
      </c>
      <c r="K32" s="121">
        <v>129.74</v>
      </c>
      <c r="L32" s="141">
        <v>0</v>
      </c>
      <c r="M32" s="121">
        <v>0</v>
      </c>
      <c r="N32" s="121">
        <v>0</v>
      </c>
      <c r="O32" s="24">
        <v>0</v>
      </c>
      <c r="P32" s="66">
        <v>0</v>
      </c>
      <c r="Q32" s="68">
        <v>0</v>
      </c>
      <c r="R32" s="24">
        <v>0</v>
      </c>
      <c r="S32" s="24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126" t="s">
        <v>220</v>
      </c>
      <c r="AW32" s="132"/>
      <c r="AX32" s="132"/>
      <c r="AY32" s="30"/>
      <c r="AZ32" s="19"/>
      <c r="BA32" s="134"/>
    </row>
    <row r="33" spans="1:53" ht="18.75">
      <c r="A33" s="50" t="str">
        <f>IF(J33=1,IF(M33&gt;0,IF(L33&gt;0,IF(N33&gt;0,11,11),IF(N33&gt;0,11,"")),IF(L33&gt;0,IF(N33&gt;0,11,""),IF(N33=0,22,""))),IF(L33&gt;0,IF(N33&gt;0,IF(P33&gt;0,66,""),IF(P33&gt;0,66,"")),IF(P33&gt;0,66,"")))&amp;" "&amp;IF(J33=1,IF(M33=0,IF(L33&gt;0,IF(N33&gt;0,IF(P33&gt;0,66,""),IF(P33&gt;0,66,"")),IF(P33&gt;0,66,"")),""),IF(P33&gt;0,66,""))&amp;" "&amp;IF(J33=1,IF(M33&gt;0,IF(P33&gt;0,IF(O33&lt;=7,IF(Q33=100,"","33"),IF(O33&lt;=25,IF(Q33&gt;0,IF(Q33&lt;100,"",33),IF(Q33=0,"","33")),IF(Q33=0,"",33))),IF(O33&gt;25,"",33)),""),IF(J33&gt;1,IF(P33&gt;0,"55",""),IF(J33=0,IF(P33&gt;0,"55","00"))))&amp;" "&amp;IF(P33&gt;0,IF(R33&gt;0,IF(S33&gt;0,"",88),77),"")</f>
        <v xml:space="preserve">   </v>
      </c>
      <c r="B33" s="63">
        <v>24</v>
      </c>
      <c r="C33" s="64" t="s">
        <v>141</v>
      </c>
      <c r="D33" s="119" t="s">
        <v>44</v>
      </c>
      <c r="E33" s="65" t="s">
        <v>121</v>
      </c>
      <c r="F33" s="120" t="s">
        <v>122</v>
      </c>
      <c r="G33" s="66">
        <v>62.516985864399999</v>
      </c>
      <c r="H33" s="67">
        <v>62.516985864399999</v>
      </c>
      <c r="I33" s="67">
        <v>0</v>
      </c>
      <c r="J33" s="24">
        <v>2</v>
      </c>
      <c r="K33" s="141">
        <v>0</v>
      </c>
      <c r="L33" s="141">
        <v>0</v>
      </c>
      <c r="M33" s="121">
        <v>0</v>
      </c>
      <c r="N33" s="121">
        <v>62.92</v>
      </c>
      <c r="O33" s="24" t="s">
        <v>123</v>
      </c>
      <c r="P33" s="66">
        <v>0</v>
      </c>
      <c r="Q33" s="68">
        <v>0</v>
      </c>
      <c r="R33" s="24">
        <v>0</v>
      </c>
      <c r="S33" s="24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126" t="s">
        <v>233</v>
      </c>
      <c r="AW33" s="132"/>
      <c r="AX33" s="132"/>
      <c r="AY33" s="30"/>
      <c r="AZ33" s="19"/>
      <c r="BA33" s="134"/>
    </row>
    <row r="34" spans="1:53" ht="18.75">
      <c r="A34" s="50" t="str">
        <f>IF(J34=1,IF(M34&gt;0,IF(L34&gt;0,IF(N34&gt;0,11,11),IF(N34&gt;0,11,"")),IF(L34&gt;0,IF(N34&gt;0,11,""),IF(N34=0,22,""))),IF(L34&gt;0,IF(N34&gt;0,IF(P34&gt;0,66,""),IF(P34&gt;0,66,"")),IF(P34&gt;0,66,"")))&amp;" "&amp;IF(J34=1,IF(M34=0,IF(L34&gt;0,IF(N34&gt;0,IF(P34&gt;0,66,""),IF(P34&gt;0,66,"")),IF(P34&gt;0,66,"")),""),IF(P34&gt;0,66,""))&amp;" "&amp;IF(J34=1,IF(M34&gt;0,IF(P34&gt;0,IF(O34&lt;=7,IF(Q34=100,"","33"),IF(O34&lt;=25,IF(Q34&gt;0,IF(Q34&lt;100,"",33),IF(Q34=0,"","33")),IF(Q34=0,"",33))),IF(O34&gt;25,"",33)),""),IF(J34&gt;1,IF(P34&gt;0,"55",""),IF(J34=0,IF(P34&gt;0,"55","00"))))&amp;" "&amp;IF(P34&gt;0,IF(R34&gt;0,IF(S34&gt;0,"",88),77),"")</f>
        <v xml:space="preserve">   </v>
      </c>
      <c r="B34" s="63">
        <v>25</v>
      </c>
      <c r="C34" s="64" t="s">
        <v>142</v>
      </c>
      <c r="D34" s="119" t="s">
        <v>195</v>
      </c>
      <c r="E34" s="65" t="s">
        <v>121</v>
      </c>
      <c r="F34" s="120" t="s">
        <v>122</v>
      </c>
      <c r="G34" s="66">
        <v>10.0612888858</v>
      </c>
      <c r="H34" s="67">
        <v>10.0612888858</v>
      </c>
      <c r="I34" s="67">
        <v>0</v>
      </c>
      <c r="J34" s="24">
        <v>1</v>
      </c>
      <c r="K34" s="141">
        <v>0</v>
      </c>
      <c r="L34" s="141">
        <v>0</v>
      </c>
      <c r="M34" s="121">
        <v>0</v>
      </c>
      <c r="N34" s="121">
        <v>2.2799999999999998</v>
      </c>
      <c r="O34" s="24">
        <v>5</v>
      </c>
      <c r="P34" s="66">
        <v>0</v>
      </c>
      <c r="Q34" s="68">
        <v>0</v>
      </c>
      <c r="R34" s="24">
        <v>0</v>
      </c>
      <c r="S34" s="24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126" t="s">
        <v>233</v>
      </c>
      <c r="AW34" s="132"/>
      <c r="AX34" s="132"/>
      <c r="AY34" s="30"/>
      <c r="AZ34" s="19"/>
      <c r="BA34" s="134"/>
    </row>
    <row r="35" spans="1:53" ht="18.75">
      <c r="A35" s="50"/>
      <c r="B35" s="63">
        <v>26</v>
      </c>
      <c r="C35" s="64" t="s">
        <v>142</v>
      </c>
      <c r="D35" s="119" t="s">
        <v>196</v>
      </c>
      <c r="E35" s="65" t="s">
        <v>121</v>
      </c>
      <c r="F35" s="120" t="s">
        <v>122</v>
      </c>
      <c r="G35" s="66">
        <v>0</v>
      </c>
      <c r="H35" s="67">
        <v>0</v>
      </c>
      <c r="I35" s="67">
        <v>0</v>
      </c>
      <c r="J35" s="24">
        <v>2</v>
      </c>
      <c r="K35" s="141">
        <v>0</v>
      </c>
      <c r="L35" s="141">
        <v>0</v>
      </c>
      <c r="M35" s="121">
        <v>0</v>
      </c>
      <c r="N35" s="121">
        <v>5.76</v>
      </c>
      <c r="O35" s="24">
        <v>0</v>
      </c>
      <c r="P35" s="66">
        <v>0</v>
      </c>
      <c r="Q35" s="68">
        <v>0</v>
      </c>
      <c r="R35" s="24">
        <v>0</v>
      </c>
      <c r="S35" s="24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126" t="s">
        <v>233</v>
      </c>
      <c r="AW35" s="132"/>
      <c r="AX35" s="132"/>
      <c r="AY35" s="30"/>
      <c r="AZ35" s="19"/>
      <c r="BA35" s="134"/>
    </row>
    <row r="36" spans="1:53" ht="18.75">
      <c r="A36" s="50" t="str">
        <f t="shared" si="1"/>
        <v xml:space="preserve">   </v>
      </c>
      <c r="B36" s="63">
        <v>27</v>
      </c>
      <c r="C36" s="64" t="s">
        <v>143</v>
      </c>
      <c r="D36" s="119" t="s">
        <v>44</v>
      </c>
      <c r="E36" s="65" t="s">
        <v>121</v>
      </c>
      <c r="F36" s="120" t="s">
        <v>122</v>
      </c>
      <c r="G36" s="66">
        <v>42.9717175571</v>
      </c>
      <c r="H36" s="67">
        <v>42.9717175571</v>
      </c>
      <c r="I36" s="67">
        <v>0</v>
      </c>
      <c r="J36" s="24">
        <v>2</v>
      </c>
      <c r="K36" s="121">
        <v>42.69</v>
      </c>
      <c r="L36" s="141">
        <v>0</v>
      </c>
      <c r="M36" s="121">
        <v>0</v>
      </c>
      <c r="N36" s="121">
        <v>0</v>
      </c>
      <c r="O36" s="24">
        <v>0</v>
      </c>
      <c r="P36" s="66">
        <v>0</v>
      </c>
      <c r="Q36" s="68">
        <v>0</v>
      </c>
      <c r="R36" s="24">
        <v>0</v>
      </c>
      <c r="S36" s="24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126" t="s">
        <v>220</v>
      </c>
      <c r="AW36" s="132"/>
      <c r="AX36" s="132"/>
      <c r="AY36" s="30"/>
      <c r="AZ36" s="19"/>
      <c r="BA36" s="134"/>
    </row>
    <row r="37" spans="1:53" ht="18.75">
      <c r="A37" s="50" t="str">
        <f t="shared" si="1"/>
        <v xml:space="preserve">   </v>
      </c>
      <c r="B37" s="63">
        <v>28</v>
      </c>
      <c r="C37" s="64" t="s">
        <v>144</v>
      </c>
      <c r="D37" s="119" t="s">
        <v>44</v>
      </c>
      <c r="E37" s="65" t="s">
        <v>121</v>
      </c>
      <c r="F37" s="120" t="s">
        <v>122</v>
      </c>
      <c r="G37" s="66">
        <v>8.1834329881900008</v>
      </c>
      <c r="H37" s="67">
        <v>8.1834329881900008</v>
      </c>
      <c r="I37" s="67">
        <v>0</v>
      </c>
      <c r="J37" s="24">
        <v>2</v>
      </c>
      <c r="K37" s="121">
        <v>8.52</v>
      </c>
      <c r="L37" s="141">
        <v>0</v>
      </c>
      <c r="M37" s="121">
        <v>0</v>
      </c>
      <c r="N37" s="121">
        <v>0</v>
      </c>
      <c r="O37" s="24">
        <v>0</v>
      </c>
      <c r="P37" s="66">
        <v>0</v>
      </c>
      <c r="Q37" s="68">
        <v>0</v>
      </c>
      <c r="R37" s="24">
        <v>0</v>
      </c>
      <c r="S37" s="24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126" t="s">
        <v>220</v>
      </c>
      <c r="AW37" s="132"/>
      <c r="AX37" s="132"/>
      <c r="AY37" s="30"/>
      <c r="AZ37" s="19"/>
      <c r="BA37" s="134"/>
    </row>
    <row r="38" spans="1:53" ht="18.75">
      <c r="A38" s="50" t="str">
        <f t="shared" si="1"/>
        <v xml:space="preserve">   </v>
      </c>
      <c r="B38" s="63">
        <v>29</v>
      </c>
      <c r="C38" s="64" t="s">
        <v>145</v>
      </c>
      <c r="D38" s="119" t="s">
        <v>44</v>
      </c>
      <c r="E38" s="65" t="s">
        <v>121</v>
      </c>
      <c r="F38" s="120" t="s">
        <v>122</v>
      </c>
      <c r="G38" s="66">
        <v>64.016149947907209</v>
      </c>
      <c r="H38" s="67">
        <v>52.758862929800003</v>
      </c>
      <c r="I38" s="67">
        <v>11.257287018107201</v>
      </c>
      <c r="J38" s="24">
        <v>2</v>
      </c>
      <c r="K38" s="121">
        <v>60.55</v>
      </c>
      <c r="L38" s="141">
        <v>0</v>
      </c>
      <c r="M38" s="121">
        <v>0</v>
      </c>
      <c r="N38" s="121">
        <v>0</v>
      </c>
      <c r="O38" s="24">
        <v>0</v>
      </c>
      <c r="P38" s="66">
        <v>0</v>
      </c>
      <c r="Q38" s="68">
        <v>0</v>
      </c>
      <c r="R38" s="24">
        <v>0</v>
      </c>
      <c r="S38" s="24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126" t="s">
        <v>220</v>
      </c>
      <c r="AW38" s="132"/>
      <c r="AX38" s="132"/>
      <c r="AY38" s="30"/>
      <c r="AZ38" s="19"/>
      <c r="BA38" s="134"/>
    </row>
    <row r="39" spans="1:53" ht="18.75">
      <c r="A39" s="50" t="str">
        <f t="shared" si="1"/>
        <v xml:space="preserve">   </v>
      </c>
      <c r="B39" s="63">
        <v>30</v>
      </c>
      <c r="C39" s="64" t="s">
        <v>146</v>
      </c>
      <c r="D39" s="119" t="s">
        <v>195</v>
      </c>
      <c r="E39" s="65" t="s">
        <v>121</v>
      </c>
      <c r="F39" s="120" t="s">
        <v>122</v>
      </c>
      <c r="G39" s="66">
        <v>162.38094052963169</v>
      </c>
      <c r="H39" s="67">
        <v>81.238615108700003</v>
      </c>
      <c r="I39" s="67">
        <v>81.142325420931698</v>
      </c>
      <c r="J39" s="24">
        <v>1</v>
      </c>
      <c r="K39" s="121">
        <v>0</v>
      </c>
      <c r="L39" s="141">
        <v>155.41</v>
      </c>
      <c r="M39" s="121">
        <v>0</v>
      </c>
      <c r="N39" s="121">
        <v>0</v>
      </c>
      <c r="O39" s="24">
        <v>14</v>
      </c>
      <c r="P39" s="66">
        <v>0</v>
      </c>
      <c r="Q39" s="68">
        <v>0</v>
      </c>
      <c r="R39" s="24">
        <v>0</v>
      </c>
      <c r="S39" s="24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126" t="s">
        <v>220</v>
      </c>
      <c r="AW39" s="132"/>
      <c r="AX39" s="132"/>
      <c r="AY39" s="30"/>
      <c r="AZ39" s="19"/>
      <c r="BA39" s="134"/>
    </row>
    <row r="40" spans="1:53" ht="18.75">
      <c r="A40" s="50" t="str">
        <f t="shared" si="1"/>
        <v xml:space="preserve">   </v>
      </c>
      <c r="B40" s="63">
        <v>31</v>
      </c>
      <c r="C40" s="64" t="s">
        <v>146</v>
      </c>
      <c r="D40" s="119" t="s">
        <v>196</v>
      </c>
      <c r="E40" s="65" t="s">
        <v>121</v>
      </c>
      <c r="F40" s="120" t="s">
        <v>122</v>
      </c>
      <c r="G40" s="66">
        <v>0</v>
      </c>
      <c r="H40" s="67">
        <v>0</v>
      </c>
      <c r="I40" s="67">
        <v>0</v>
      </c>
      <c r="J40" s="24">
        <v>2</v>
      </c>
      <c r="K40" s="121">
        <v>0</v>
      </c>
      <c r="L40" s="141">
        <v>6.97</v>
      </c>
      <c r="M40" s="121">
        <v>0</v>
      </c>
      <c r="N40" s="121">
        <v>0</v>
      </c>
      <c r="O40" s="24">
        <v>0</v>
      </c>
      <c r="P40" s="66">
        <v>0</v>
      </c>
      <c r="Q40" s="68">
        <v>0</v>
      </c>
      <c r="R40" s="24">
        <v>0</v>
      </c>
      <c r="S40" s="24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126"/>
      <c r="AW40" s="132"/>
      <c r="AX40" s="132"/>
      <c r="AY40" s="30"/>
      <c r="AZ40" s="19"/>
      <c r="BA40" s="134"/>
    </row>
    <row r="41" spans="1:53" ht="18.75">
      <c r="A41" s="50" t="str">
        <f t="shared" si="1"/>
        <v xml:space="preserve">   </v>
      </c>
      <c r="B41" s="63">
        <v>32</v>
      </c>
      <c r="C41" s="64" t="s">
        <v>147</v>
      </c>
      <c r="D41" s="119" t="s">
        <v>44</v>
      </c>
      <c r="E41" s="65" t="s">
        <v>121</v>
      </c>
      <c r="F41" s="120" t="s">
        <v>122</v>
      </c>
      <c r="G41" s="66">
        <v>26.47472300230681</v>
      </c>
      <c r="H41" s="67">
        <v>2.16787765648</v>
      </c>
      <c r="I41" s="67">
        <v>24.306845345826812</v>
      </c>
      <c r="J41" s="24">
        <v>1</v>
      </c>
      <c r="K41" s="121">
        <v>0</v>
      </c>
      <c r="L41" s="141">
        <v>25.28</v>
      </c>
      <c r="M41" s="121">
        <v>0</v>
      </c>
      <c r="N41" s="121">
        <v>0</v>
      </c>
      <c r="O41" s="24">
        <v>10</v>
      </c>
      <c r="P41" s="66">
        <v>0</v>
      </c>
      <c r="Q41" s="68">
        <v>0</v>
      </c>
      <c r="R41" s="24">
        <v>0</v>
      </c>
      <c r="S41" s="24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126" t="s">
        <v>220</v>
      </c>
      <c r="AW41" s="132"/>
      <c r="AX41" s="132"/>
      <c r="AY41" s="30"/>
      <c r="AZ41" s="19"/>
      <c r="BA41" s="134"/>
    </row>
    <row r="42" spans="1:53" ht="18.75">
      <c r="A42" s="50" t="str">
        <f t="shared" si="1"/>
        <v xml:space="preserve">   </v>
      </c>
      <c r="B42" s="63">
        <v>33</v>
      </c>
      <c r="C42" s="64" t="s">
        <v>148</v>
      </c>
      <c r="D42" s="119" t="s">
        <v>44</v>
      </c>
      <c r="E42" s="65" t="s">
        <v>121</v>
      </c>
      <c r="F42" s="120" t="s">
        <v>122</v>
      </c>
      <c r="G42" s="66">
        <v>14.5445722539</v>
      </c>
      <c r="H42" s="67">
        <v>14.5445722539</v>
      </c>
      <c r="I42" s="67">
        <v>0</v>
      </c>
      <c r="J42" s="24">
        <v>2</v>
      </c>
      <c r="K42" s="121">
        <v>15.5</v>
      </c>
      <c r="L42" s="141">
        <v>0</v>
      </c>
      <c r="M42" s="121">
        <v>0</v>
      </c>
      <c r="N42" s="121">
        <v>0</v>
      </c>
      <c r="O42" s="24">
        <v>0</v>
      </c>
      <c r="P42" s="66">
        <v>0</v>
      </c>
      <c r="Q42" s="68">
        <v>0</v>
      </c>
      <c r="R42" s="24">
        <v>0</v>
      </c>
      <c r="S42" s="24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126"/>
      <c r="AW42" s="132"/>
      <c r="AX42" s="132"/>
      <c r="AY42" s="30"/>
      <c r="AZ42" s="19"/>
      <c r="BA42" s="134"/>
    </row>
    <row r="43" spans="1:53" ht="18.75">
      <c r="A43" s="50" t="str">
        <f t="shared" si="1"/>
        <v xml:space="preserve">  33 </v>
      </c>
      <c r="B43" s="63">
        <v>34</v>
      </c>
      <c r="C43" s="64" t="s">
        <v>149</v>
      </c>
      <c r="D43" s="119" t="s">
        <v>195</v>
      </c>
      <c r="E43" s="65" t="s">
        <v>121</v>
      </c>
      <c r="F43" s="120" t="s">
        <v>122</v>
      </c>
      <c r="G43" s="66">
        <v>7.6706653946300003</v>
      </c>
      <c r="H43" s="67">
        <v>7.6706653946300003</v>
      </c>
      <c r="I43" s="67">
        <v>0</v>
      </c>
      <c r="J43" s="24">
        <v>1</v>
      </c>
      <c r="K43" s="121">
        <v>2.64</v>
      </c>
      <c r="L43" s="141">
        <v>0</v>
      </c>
      <c r="M43" s="121">
        <v>0</v>
      </c>
      <c r="N43" s="121">
        <v>0</v>
      </c>
      <c r="O43" s="24">
        <v>8</v>
      </c>
      <c r="P43" s="66">
        <v>2.1120000000000001</v>
      </c>
      <c r="Q43" s="68">
        <v>100</v>
      </c>
      <c r="R43" s="24">
        <v>2</v>
      </c>
      <c r="S43" s="24">
        <v>2</v>
      </c>
      <c r="T43" s="66">
        <v>0</v>
      </c>
      <c r="U43" s="66">
        <v>0</v>
      </c>
      <c r="V43" s="66">
        <v>0</v>
      </c>
      <c r="W43" s="66">
        <v>0</v>
      </c>
      <c r="X43" s="66">
        <v>2.11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126" t="s">
        <v>223</v>
      </c>
      <c r="AW43" s="132"/>
      <c r="AX43" s="133"/>
      <c r="AY43" s="30"/>
      <c r="AZ43" s="19"/>
      <c r="BA43" s="134"/>
    </row>
    <row r="44" spans="1:53" ht="18.75">
      <c r="A44" s="50" t="str">
        <f t="shared" si="1"/>
        <v xml:space="preserve">   </v>
      </c>
      <c r="B44" s="63">
        <v>35</v>
      </c>
      <c r="C44" s="64" t="s">
        <v>149</v>
      </c>
      <c r="D44" s="119" t="s">
        <v>196</v>
      </c>
      <c r="E44" s="65" t="s">
        <v>121</v>
      </c>
      <c r="F44" s="120" t="s">
        <v>122</v>
      </c>
      <c r="G44" s="66">
        <v>0</v>
      </c>
      <c r="H44" s="67">
        <v>0</v>
      </c>
      <c r="I44" s="67">
        <v>0</v>
      </c>
      <c r="J44" s="24">
        <v>2</v>
      </c>
      <c r="K44" s="121">
        <v>5.03</v>
      </c>
      <c r="L44" s="141">
        <v>0</v>
      </c>
      <c r="M44" s="121">
        <v>0</v>
      </c>
      <c r="N44" s="121">
        <v>0</v>
      </c>
      <c r="O44" s="24">
        <v>0</v>
      </c>
      <c r="P44" s="66">
        <v>0</v>
      </c>
      <c r="Q44" s="68">
        <v>0</v>
      </c>
      <c r="R44" s="24">
        <v>0</v>
      </c>
      <c r="S44" s="24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126"/>
      <c r="AW44" s="132"/>
      <c r="AX44" s="133"/>
      <c r="AY44" s="30"/>
      <c r="AZ44" s="19"/>
      <c r="BA44" s="134"/>
    </row>
    <row r="45" spans="1:53" ht="18.75">
      <c r="A45" s="50" t="str">
        <f t="shared" si="1"/>
        <v xml:space="preserve">   </v>
      </c>
      <c r="B45" s="63">
        <v>36</v>
      </c>
      <c r="C45" s="64" t="s">
        <v>150</v>
      </c>
      <c r="D45" s="119" t="s">
        <v>195</v>
      </c>
      <c r="E45" s="65" t="s">
        <v>121</v>
      </c>
      <c r="F45" s="120" t="s">
        <v>122</v>
      </c>
      <c r="G45" s="66">
        <v>55.126552630022999</v>
      </c>
      <c r="H45" s="67">
        <v>7.1223044490599996</v>
      </c>
      <c r="I45" s="67">
        <v>48.004248180963003</v>
      </c>
      <c r="J45" s="24">
        <v>1</v>
      </c>
      <c r="K45" s="121">
        <v>0</v>
      </c>
      <c r="L45" s="141">
        <v>43.84</v>
      </c>
      <c r="M45" s="121">
        <v>0</v>
      </c>
      <c r="N45" s="121">
        <v>0</v>
      </c>
      <c r="O45" s="24">
        <v>20</v>
      </c>
      <c r="P45" s="66">
        <v>0</v>
      </c>
      <c r="Q45" s="68">
        <v>0</v>
      </c>
      <c r="R45" s="24">
        <v>0</v>
      </c>
      <c r="S45" s="24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126"/>
      <c r="AW45" s="132"/>
      <c r="AX45" s="132"/>
      <c r="AY45" s="30"/>
      <c r="AZ45" s="19"/>
      <c r="BA45" s="134"/>
    </row>
    <row r="46" spans="1:53" ht="18.75">
      <c r="A46" s="50" t="str">
        <f t="shared" si="1"/>
        <v xml:space="preserve">   </v>
      </c>
      <c r="B46" s="63">
        <v>37</v>
      </c>
      <c r="C46" s="64" t="s">
        <v>150</v>
      </c>
      <c r="D46" s="119" t="s">
        <v>196</v>
      </c>
      <c r="E46" s="65" t="s">
        <v>121</v>
      </c>
      <c r="F46" s="120" t="s">
        <v>122</v>
      </c>
      <c r="G46" s="66">
        <v>0</v>
      </c>
      <c r="H46" s="67">
        <v>0</v>
      </c>
      <c r="I46" s="67">
        <v>0</v>
      </c>
      <c r="J46" s="24">
        <v>1</v>
      </c>
      <c r="K46" s="121">
        <v>0</v>
      </c>
      <c r="L46" s="141">
        <v>10.91</v>
      </c>
      <c r="M46" s="121">
        <v>0</v>
      </c>
      <c r="N46" s="121">
        <v>0</v>
      </c>
      <c r="O46" s="24">
        <v>20</v>
      </c>
      <c r="P46" s="66">
        <v>0</v>
      </c>
      <c r="Q46" s="68">
        <v>0</v>
      </c>
      <c r="R46" s="24">
        <v>0</v>
      </c>
      <c r="S46" s="24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126"/>
      <c r="AW46" s="132"/>
      <c r="AX46" s="132"/>
      <c r="AY46" s="30"/>
      <c r="AZ46" s="19"/>
      <c r="BA46" s="134"/>
    </row>
    <row r="47" spans="1:53" ht="18.75">
      <c r="A47" s="50" t="str">
        <f>IF(J47=1,IF(M47&gt;0,IF(L47&gt;0,IF(N47&gt;0,11,11),IF(N47&gt;0,11,"")),IF(L47&gt;0,IF(N47&gt;0,11,""),IF(N47=0,22,""))),IF(L47&gt;0,IF(N47&gt;0,IF(P47&gt;0,66,""),IF(P47&gt;0,66,"")),IF(P47&gt;0,66,"")))&amp;" "&amp;IF(J47=1,IF(M47=0,IF(L47&gt;0,IF(N47&gt;0,IF(P47&gt;0,66,""),IF(P47&gt;0,66,"")),IF(P47&gt;0,66,"")),""),IF(P47&gt;0,66,""))&amp;" "&amp;IF(J47=1,IF(M47&gt;0,IF(P47&gt;0,IF(O47&lt;=7,IF(Q47=100,"","33"),IF(O47&lt;=25,IF(Q47&gt;0,IF(Q47&lt;100,"",33),IF(Q47=0,"","33")),IF(Q47=0,"",33))),IF(O47&gt;25,"",33)),""),IF(J47&gt;1,IF(P47&gt;0,"55",""),IF(J47=0,IF(P47&gt;0,"55","00"))))&amp;" "&amp;IF(P47&gt;0,IF(R47&gt;0,IF(S47&gt;0,"",88),77),"")</f>
        <v xml:space="preserve">   </v>
      </c>
      <c r="B47" s="63">
        <v>38</v>
      </c>
      <c r="C47" s="64" t="s">
        <v>151</v>
      </c>
      <c r="D47" s="119" t="s">
        <v>44</v>
      </c>
      <c r="E47" s="65" t="s">
        <v>121</v>
      </c>
      <c r="F47" s="120" t="s">
        <v>122</v>
      </c>
      <c r="G47" s="66">
        <v>20.760010530599999</v>
      </c>
      <c r="H47" s="67">
        <v>20.760010530599999</v>
      </c>
      <c r="I47" s="67">
        <v>0</v>
      </c>
      <c r="J47" s="24">
        <v>1</v>
      </c>
      <c r="K47" s="121">
        <v>0</v>
      </c>
      <c r="L47" s="141">
        <v>0</v>
      </c>
      <c r="M47" s="121">
        <v>0</v>
      </c>
      <c r="N47" s="121">
        <v>42.6</v>
      </c>
      <c r="O47" s="24">
        <v>5</v>
      </c>
      <c r="P47" s="66">
        <v>0</v>
      </c>
      <c r="Q47" s="68">
        <v>0</v>
      </c>
      <c r="R47" s="24">
        <v>0</v>
      </c>
      <c r="S47" s="24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126" t="s">
        <v>233</v>
      </c>
      <c r="AW47" s="132"/>
      <c r="AX47" s="132"/>
      <c r="AY47" s="30"/>
      <c r="AZ47" s="19"/>
      <c r="BA47" s="134"/>
    </row>
    <row r="48" spans="1:53" ht="18.75">
      <c r="A48" s="50" t="str">
        <f t="shared" si="1"/>
        <v xml:space="preserve">  33 </v>
      </c>
      <c r="B48" s="63">
        <v>39</v>
      </c>
      <c r="C48" s="64" t="s">
        <v>152</v>
      </c>
      <c r="D48" s="119" t="s">
        <v>195</v>
      </c>
      <c r="E48" s="65" t="s">
        <v>121</v>
      </c>
      <c r="F48" s="120" t="s">
        <v>122</v>
      </c>
      <c r="G48" s="66">
        <v>83.456516761299994</v>
      </c>
      <c r="H48" s="67">
        <v>83.456516761299994</v>
      </c>
      <c r="I48" s="67">
        <v>0</v>
      </c>
      <c r="J48" s="24">
        <v>1</v>
      </c>
      <c r="K48" s="121">
        <v>32.590000000000003</v>
      </c>
      <c r="L48" s="141">
        <v>0</v>
      </c>
      <c r="M48" s="121">
        <v>0</v>
      </c>
      <c r="N48" s="121">
        <v>0</v>
      </c>
      <c r="O48" s="24">
        <v>9</v>
      </c>
      <c r="P48" s="66">
        <v>19.554000000000002</v>
      </c>
      <c r="Q48" s="68">
        <v>100</v>
      </c>
      <c r="R48" s="24">
        <v>2</v>
      </c>
      <c r="S48" s="24">
        <v>2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19.55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126" t="s">
        <v>224</v>
      </c>
      <c r="AW48" s="132"/>
      <c r="AX48" s="133"/>
      <c r="AY48" s="30"/>
      <c r="AZ48" s="19"/>
      <c r="BA48" s="134"/>
    </row>
    <row r="49" spans="1:53" ht="18.75">
      <c r="A49" s="50" t="str">
        <f t="shared" si="1"/>
        <v xml:space="preserve">   </v>
      </c>
      <c r="B49" s="63">
        <v>40</v>
      </c>
      <c r="C49" s="64" t="s">
        <v>152</v>
      </c>
      <c r="D49" s="119" t="s">
        <v>196</v>
      </c>
      <c r="E49" s="65" t="s">
        <v>121</v>
      </c>
      <c r="F49" s="120" t="s">
        <v>122</v>
      </c>
      <c r="G49" s="66">
        <v>0</v>
      </c>
      <c r="H49" s="67">
        <v>0</v>
      </c>
      <c r="I49" s="67">
        <v>0</v>
      </c>
      <c r="J49" s="24">
        <v>2</v>
      </c>
      <c r="K49" s="121">
        <v>45.09</v>
      </c>
      <c r="L49" s="141">
        <v>0</v>
      </c>
      <c r="M49" s="121">
        <v>0</v>
      </c>
      <c r="N49" s="121">
        <v>0</v>
      </c>
      <c r="O49" s="24">
        <v>0</v>
      </c>
      <c r="P49" s="66">
        <v>0</v>
      </c>
      <c r="Q49" s="68">
        <v>0</v>
      </c>
      <c r="R49" s="24">
        <v>0</v>
      </c>
      <c r="S49" s="24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126"/>
      <c r="AW49" s="132"/>
      <c r="AX49" s="133"/>
      <c r="AY49" s="30"/>
      <c r="AZ49" s="19"/>
      <c r="BA49" s="134"/>
    </row>
    <row r="50" spans="1:53" ht="18.75">
      <c r="A50" s="50" t="str">
        <f t="shared" si="1"/>
        <v xml:space="preserve">   </v>
      </c>
      <c r="B50" s="63">
        <v>41</v>
      </c>
      <c r="C50" s="64" t="s">
        <v>153</v>
      </c>
      <c r="D50" s="119" t="s">
        <v>44</v>
      </c>
      <c r="E50" s="65" t="s">
        <v>121</v>
      </c>
      <c r="F50" s="120" t="s">
        <v>122</v>
      </c>
      <c r="G50" s="66">
        <v>19.689954844199999</v>
      </c>
      <c r="H50" s="67">
        <v>19.689954844199999</v>
      </c>
      <c r="I50" s="67">
        <v>0</v>
      </c>
      <c r="J50" s="24">
        <v>2</v>
      </c>
      <c r="K50" s="121">
        <v>21.28</v>
      </c>
      <c r="L50" s="141">
        <v>0</v>
      </c>
      <c r="M50" s="121">
        <v>0</v>
      </c>
      <c r="N50" s="121">
        <v>0</v>
      </c>
      <c r="O50" s="24" t="s">
        <v>123</v>
      </c>
      <c r="P50" s="66">
        <v>0</v>
      </c>
      <c r="Q50" s="68">
        <v>0</v>
      </c>
      <c r="R50" s="24">
        <v>0</v>
      </c>
      <c r="S50" s="24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126"/>
      <c r="AW50" s="132"/>
      <c r="AX50" s="132"/>
      <c r="AY50" s="30"/>
      <c r="AZ50" s="19"/>
      <c r="BA50" s="134"/>
    </row>
    <row r="51" spans="1:53" ht="18.75">
      <c r="A51" s="50" t="str">
        <f t="shared" ref="A51:A59" si="2">IF(J51=1,IF(M51&gt;0,IF(L51&gt;0,IF(N51&gt;0,11,11),IF(N51&gt;0,11,"")),IF(L51&gt;0,IF(N51&gt;0,11,""),IF(N51=0,22,""))),IF(L51&gt;0,IF(N51&gt;0,IF(P51&gt;0,66,""),IF(P51&gt;0,66,"")),IF(P51&gt;0,66,"")))&amp;" "&amp;IF(J51=1,IF(M51=0,IF(L51&gt;0,IF(N51&gt;0,IF(P51&gt;0,66,""),IF(P51&gt;0,66,"")),IF(P51&gt;0,66,"")),""),IF(P51&gt;0,66,""))&amp;" "&amp;IF(J51=1,IF(M51&gt;0,IF(P51&gt;0,IF(O51&lt;=7,IF(Q51=100,"","33"),IF(O51&lt;=25,IF(Q51&gt;0,IF(Q51&lt;100,"",33),IF(Q51=0,"","33")),IF(Q51=0,"",33))),IF(O51&gt;25,"",33)),""),IF(J51&gt;1,IF(P51&gt;0,"55",""),IF(J51=0,IF(P51&gt;0,"55","00"))))&amp;" "&amp;IF(P51&gt;0,IF(R51&gt;0,IF(S51&gt;0,"",88),77),"")</f>
        <v xml:space="preserve">   </v>
      </c>
      <c r="B51" s="63">
        <v>42</v>
      </c>
      <c r="C51" s="64" t="s">
        <v>154</v>
      </c>
      <c r="D51" s="119" t="s">
        <v>195</v>
      </c>
      <c r="E51" s="65" t="s">
        <v>121</v>
      </c>
      <c r="F51" s="120" t="s">
        <v>122</v>
      </c>
      <c r="G51" s="66">
        <v>25.274349740400002</v>
      </c>
      <c r="H51" s="67">
        <v>25.274349740400002</v>
      </c>
      <c r="I51" s="67">
        <v>0</v>
      </c>
      <c r="J51" s="24">
        <v>1</v>
      </c>
      <c r="K51" s="141">
        <v>0</v>
      </c>
      <c r="L51" s="141">
        <v>0</v>
      </c>
      <c r="M51" s="121">
        <v>0</v>
      </c>
      <c r="N51" s="121">
        <v>15.29</v>
      </c>
      <c r="O51" s="24">
        <v>4</v>
      </c>
      <c r="P51" s="66">
        <v>0</v>
      </c>
      <c r="Q51" s="68">
        <v>0</v>
      </c>
      <c r="R51" s="24">
        <v>0</v>
      </c>
      <c r="S51" s="24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126" t="s">
        <v>233</v>
      </c>
      <c r="AW51" s="132"/>
      <c r="AX51" s="132"/>
      <c r="AY51" s="30"/>
      <c r="AZ51" s="19"/>
      <c r="BA51" s="134"/>
    </row>
    <row r="52" spans="1:53" ht="18.75">
      <c r="A52" s="50" t="str">
        <f t="shared" si="2"/>
        <v xml:space="preserve">   </v>
      </c>
      <c r="B52" s="63">
        <v>43</v>
      </c>
      <c r="C52" s="64" t="s">
        <v>154</v>
      </c>
      <c r="D52" s="119" t="s">
        <v>196</v>
      </c>
      <c r="E52" s="65" t="s">
        <v>121</v>
      </c>
      <c r="F52" s="120" t="s">
        <v>122</v>
      </c>
      <c r="G52" s="66">
        <v>0</v>
      </c>
      <c r="H52" s="67">
        <v>0</v>
      </c>
      <c r="I52" s="67">
        <v>0</v>
      </c>
      <c r="J52" s="24">
        <v>2</v>
      </c>
      <c r="K52" s="141">
        <v>0</v>
      </c>
      <c r="L52" s="141">
        <v>0</v>
      </c>
      <c r="M52" s="121">
        <v>0</v>
      </c>
      <c r="N52" s="121">
        <v>10.15</v>
      </c>
      <c r="O52" s="24">
        <v>0</v>
      </c>
      <c r="P52" s="66">
        <v>0</v>
      </c>
      <c r="Q52" s="68">
        <v>0</v>
      </c>
      <c r="R52" s="24">
        <v>0</v>
      </c>
      <c r="S52" s="24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126" t="s">
        <v>233</v>
      </c>
      <c r="AW52" s="132"/>
      <c r="AX52" s="132"/>
      <c r="AY52" s="30"/>
      <c r="AZ52" s="19"/>
      <c r="BA52" s="134"/>
    </row>
    <row r="53" spans="1:53" ht="18.75">
      <c r="A53" s="50" t="str">
        <f t="shared" si="2"/>
        <v xml:space="preserve">   </v>
      </c>
      <c r="B53" s="63">
        <v>44</v>
      </c>
      <c r="C53" s="64" t="s">
        <v>155</v>
      </c>
      <c r="D53" s="119" t="s">
        <v>44</v>
      </c>
      <c r="E53" s="65" t="s">
        <v>121</v>
      </c>
      <c r="F53" s="120" t="s">
        <v>122</v>
      </c>
      <c r="G53" s="66">
        <v>13.719574916599999</v>
      </c>
      <c r="H53" s="67">
        <v>13.719574916599999</v>
      </c>
      <c r="I53" s="67">
        <v>0</v>
      </c>
      <c r="J53" s="24">
        <v>1</v>
      </c>
      <c r="K53" s="141">
        <v>0</v>
      </c>
      <c r="L53" s="141">
        <v>0</v>
      </c>
      <c r="M53" s="121">
        <v>0</v>
      </c>
      <c r="N53" s="121">
        <v>18.5</v>
      </c>
      <c r="O53" s="24">
        <v>10</v>
      </c>
      <c r="P53" s="66">
        <v>0</v>
      </c>
      <c r="Q53" s="68">
        <v>0</v>
      </c>
      <c r="R53" s="24">
        <v>0</v>
      </c>
      <c r="S53" s="24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126" t="s">
        <v>233</v>
      </c>
      <c r="AW53" s="132"/>
      <c r="AX53" s="133"/>
      <c r="AY53" s="30"/>
      <c r="AZ53" s="19"/>
      <c r="BA53" s="134"/>
    </row>
    <row r="54" spans="1:53" ht="18.75">
      <c r="A54" s="50" t="str">
        <f t="shared" si="2"/>
        <v xml:space="preserve">   </v>
      </c>
      <c r="B54" s="63">
        <v>45</v>
      </c>
      <c r="C54" s="64" t="s">
        <v>156</v>
      </c>
      <c r="D54" s="119" t="s">
        <v>195</v>
      </c>
      <c r="E54" s="65" t="s">
        <v>121</v>
      </c>
      <c r="F54" s="120" t="s">
        <v>122</v>
      </c>
      <c r="G54" s="66">
        <v>18.617692936600001</v>
      </c>
      <c r="H54" s="67">
        <v>18.617692936600001</v>
      </c>
      <c r="I54" s="67">
        <v>0</v>
      </c>
      <c r="J54" s="24">
        <v>1</v>
      </c>
      <c r="K54" s="141">
        <v>0</v>
      </c>
      <c r="L54" s="141">
        <v>0</v>
      </c>
      <c r="M54" s="121">
        <v>0</v>
      </c>
      <c r="N54" s="121">
        <v>17.829999999999998</v>
      </c>
      <c r="O54" s="24">
        <v>10</v>
      </c>
      <c r="P54" s="66">
        <v>0</v>
      </c>
      <c r="Q54" s="68">
        <v>0</v>
      </c>
      <c r="R54" s="24">
        <v>0</v>
      </c>
      <c r="S54" s="24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126" t="s">
        <v>233</v>
      </c>
      <c r="AW54" s="132"/>
      <c r="AX54" s="133"/>
      <c r="AY54" s="30"/>
      <c r="AZ54" s="19"/>
      <c r="BA54" s="134"/>
    </row>
    <row r="55" spans="1:53" ht="18.75">
      <c r="A55" s="50" t="str">
        <f t="shared" si="2"/>
        <v xml:space="preserve">   </v>
      </c>
      <c r="B55" s="63">
        <v>46</v>
      </c>
      <c r="C55" s="64" t="s">
        <v>156</v>
      </c>
      <c r="D55" s="119" t="s">
        <v>196</v>
      </c>
      <c r="E55" s="65" t="s">
        <v>121</v>
      </c>
      <c r="F55" s="120" t="s">
        <v>122</v>
      </c>
      <c r="G55" s="66">
        <v>0</v>
      </c>
      <c r="H55" s="67">
        <v>0</v>
      </c>
      <c r="I55" s="67">
        <v>0</v>
      </c>
      <c r="J55" s="24">
        <v>2</v>
      </c>
      <c r="K55" s="141">
        <v>0</v>
      </c>
      <c r="L55" s="141">
        <v>0</v>
      </c>
      <c r="M55" s="121">
        <v>0</v>
      </c>
      <c r="N55" s="121">
        <v>1</v>
      </c>
      <c r="O55" s="24">
        <v>0</v>
      </c>
      <c r="P55" s="66">
        <v>0</v>
      </c>
      <c r="Q55" s="68">
        <v>0</v>
      </c>
      <c r="R55" s="24">
        <v>0</v>
      </c>
      <c r="S55" s="24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126" t="s">
        <v>233</v>
      </c>
      <c r="AW55" s="132"/>
      <c r="AX55" s="133"/>
      <c r="AY55" s="30"/>
      <c r="AZ55" s="19"/>
      <c r="BA55" s="134"/>
    </row>
    <row r="56" spans="1:53" ht="18.75">
      <c r="A56" s="50" t="str">
        <f t="shared" si="2"/>
        <v xml:space="preserve">   </v>
      </c>
      <c r="B56" s="63">
        <v>47</v>
      </c>
      <c r="C56" s="64" t="s">
        <v>157</v>
      </c>
      <c r="D56" s="119" t="s">
        <v>195</v>
      </c>
      <c r="E56" s="65" t="s">
        <v>121</v>
      </c>
      <c r="F56" s="120" t="s">
        <v>122</v>
      </c>
      <c r="G56" s="66">
        <v>22.946513318099999</v>
      </c>
      <c r="H56" s="67">
        <v>22.946513318099999</v>
      </c>
      <c r="I56" s="67">
        <v>0</v>
      </c>
      <c r="J56" s="24">
        <v>1</v>
      </c>
      <c r="K56" s="141">
        <v>0</v>
      </c>
      <c r="L56" s="141">
        <v>0</v>
      </c>
      <c r="M56" s="121">
        <v>0</v>
      </c>
      <c r="N56" s="121">
        <v>16.850000000000001</v>
      </c>
      <c r="O56" s="24">
        <v>2</v>
      </c>
      <c r="P56" s="66">
        <v>0</v>
      </c>
      <c r="Q56" s="68">
        <v>0</v>
      </c>
      <c r="R56" s="24">
        <v>0</v>
      </c>
      <c r="S56" s="24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126" t="s">
        <v>233</v>
      </c>
      <c r="AW56" s="132"/>
      <c r="AX56" s="132"/>
      <c r="AY56" s="30"/>
      <c r="AZ56" s="19"/>
      <c r="BA56" s="134"/>
    </row>
    <row r="57" spans="1:53" ht="18.75">
      <c r="A57" s="50" t="str">
        <f t="shared" si="2"/>
        <v xml:space="preserve">   </v>
      </c>
      <c r="B57" s="63">
        <v>48</v>
      </c>
      <c r="C57" s="64" t="s">
        <v>157</v>
      </c>
      <c r="D57" s="119" t="s">
        <v>196</v>
      </c>
      <c r="E57" s="65" t="s">
        <v>121</v>
      </c>
      <c r="F57" s="120" t="s">
        <v>122</v>
      </c>
      <c r="G57" s="66">
        <v>0</v>
      </c>
      <c r="H57" s="67">
        <v>0</v>
      </c>
      <c r="I57" s="67">
        <v>0</v>
      </c>
      <c r="J57" s="24">
        <v>2</v>
      </c>
      <c r="K57" s="141">
        <v>0</v>
      </c>
      <c r="L57" s="141">
        <v>0</v>
      </c>
      <c r="M57" s="121">
        <v>0</v>
      </c>
      <c r="N57" s="121">
        <v>6.28</v>
      </c>
      <c r="O57" s="24">
        <v>0</v>
      </c>
      <c r="P57" s="66">
        <v>0</v>
      </c>
      <c r="Q57" s="68">
        <v>0</v>
      </c>
      <c r="R57" s="24">
        <v>0</v>
      </c>
      <c r="S57" s="24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126" t="s">
        <v>233</v>
      </c>
      <c r="AW57" s="132"/>
      <c r="AX57" s="132"/>
      <c r="AY57" s="30"/>
      <c r="AZ57" s="19"/>
      <c r="BA57" s="134"/>
    </row>
    <row r="58" spans="1:53" ht="18.75">
      <c r="A58" s="50" t="str">
        <f t="shared" si="2"/>
        <v xml:space="preserve">   </v>
      </c>
      <c r="B58" s="63">
        <v>49</v>
      </c>
      <c r="C58" s="64" t="s">
        <v>158</v>
      </c>
      <c r="D58" s="119" t="s">
        <v>195</v>
      </c>
      <c r="E58" s="65" t="s">
        <v>121</v>
      </c>
      <c r="F58" s="120" t="s">
        <v>122</v>
      </c>
      <c r="G58" s="66">
        <v>51.853667019699998</v>
      </c>
      <c r="H58" s="67">
        <v>51.853667019699998</v>
      </c>
      <c r="I58" s="67">
        <v>0</v>
      </c>
      <c r="J58" s="24">
        <v>1</v>
      </c>
      <c r="K58" s="141">
        <v>0</v>
      </c>
      <c r="L58" s="141">
        <v>0</v>
      </c>
      <c r="M58" s="121">
        <v>0</v>
      </c>
      <c r="N58" s="121">
        <v>42.28</v>
      </c>
      <c r="O58" s="24">
        <v>5</v>
      </c>
      <c r="P58" s="66">
        <v>0</v>
      </c>
      <c r="Q58" s="68">
        <v>0</v>
      </c>
      <c r="R58" s="24">
        <v>0</v>
      </c>
      <c r="S58" s="24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126" t="s">
        <v>233</v>
      </c>
      <c r="AW58" s="132"/>
      <c r="AX58" s="132"/>
      <c r="AY58" s="30"/>
      <c r="AZ58" s="19"/>
      <c r="BA58" s="134"/>
    </row>
    <row r="59" spans="1:53" ht="18.75">
      <c r="A59" s="50" t="str">
        <f t="shared" si="2"/>
        <v xml:space="preserve">   </v>
      </c>
      <c r="B59" s="63">
        <v>50</v>
      </c>
      <c r="C59" s="64" t="s">
        <v>158</v>
      </c>
      <c r="D59" s="119" t="s">
        <v>196</v>
      </c>
      <c r="E59" s="65" t="s">
        <v>121</v>
      </c>
      <c r="F59" s="120" t="s">
        <v>122</v>
      </c>
      <c r="G59" s="66">
        <v>0</v>
      </c>
      <c r="H59" s="67">
        <v>0</v>
      </c>
      <c r="I59" s="67">
        <v>0</v>
      </c>
      <c r="J59" s="24">
        <v>2</v>
      </c>
      <c r="K59" s="141">
        <v>0</v>
      </c>
      <c r="L59" s="141">
        <v>0</v>
      </c>
      <c r="M59" s="121">
        <v>0</v>
      </c>
      <c r="N59" s="121">
        <v>10.6</v>
      </c>
      <c r="O59" s="24">
        <v>0</v>
      </c>
      <c r="P59" s="66">
        <v>0</v>
      </c>
      <c r="Q59" s="68">
        <v>0</v>
      </c>
      <c r="R59" s="24">
        <v>0</v>
      </c>
      <c r="S59" s="24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126" t="s">
        <v>237</v>
      </c>
      <c r="AW59" s="132"/>
      <c r="AX59" s="132"/>
      <c r="AY59" s="30"/>
      <c r="AZ59" s="19"/>
      <c r="BA59" s="134"/>
    </row>
    <row r="60" spans="1:53" ht="18.75">
      <c r="A60" s="50" t="str">
        <f t="shared" si="1"/>
        <v xml:space="preserve">  33 </v>
      </c>
      <c r="B60" s="63">
        <v>51</v>
      </c>
      <c r="C60" s="64" t="s">
        <v>159</v>
      </c>
      <c r="D60" s="119" t="s">
        <v>44</v>
      </c>
      <c r="E60" s="65" t="s">
        <v>121</v>
      </c>
      <c r="F60" s="120" t="s">
        <v>122</v>
      </c>
      <c r="G60" s="66">
        <v>9.8001177325000004</v>
      </c>
      <c r="H60" s="67">
        <v>9.8001177325000004</v>
      </c>
      <c r="I60" s="67">
        <v>0</v>
      </c>
      <c r="J60" s="24">
        <v>1</v>
      </c>
      <c r="K60" s="121">
        <v>34.31</v>
      </c>
      <c r="L60" s="141">
        <v>0</v>
      </c>
      <c r="M60" s="121">
        <v>0</v>
      </c>
      <c r="N60" s="121">
        <v>0</v>
      </c>
      <c r="O60" s="24">
        <v>13</v>
      </c>
      <c r="P60" s="66">
        <v>20.586000000000002</v>
      </c>
      <c r="Q60" s="68">
        <v>100</v>
      </c>
      <c r="R60" s="24">
        <v>2</v>
      </c>
      <c r="S60" s="24">
        <v>2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20.59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126" t="s">
        <v>225</v>
      </c>
      <c r="AW60" s="132"/>
      <c r="AX60" s="133"/>
      <c r="AY60" s="30"/>
      <c r="AZ60" s="19"/>
      <c r="BA60" s="134"/>
    </row>
    <row r="61" spans="1:53" ht="18.75">
      <c r="A61" s="50" t="str">
        <f t="shared" si="1"/>
        <v xml:space="preserve">   </v>
      </c>
      <c r="B61" s="63">
        <v>52</v>
      </c>
      <c r="C61" s="64" t="s">
        <v>160</v>
      </c>
      <c r="D61" s="119" t="s">
        <v>195</v>
      </c>
      <c r="E61" s="65" t="s">
        <v>121</v>
      </c>
      <c r="F61" s="120" t="s">
        <v>122</v>
      </c>
      <c r="G61" s="66">
        <v>40.5072252748</v>
      </c>
      <c r="H61" s="67">
        <v>40.5072252748</v>
      </c>
      <c r="I61" s="67">
        <v>0</v>
      </c>
      <c r="J61" s="24">
        <v>1</v>
      </c>
      <c r="K61" s="141">
        <v>0</v>
      </c>
      <c r="L61" s="141">
        <v>0</v>
      </c>
      <c r="M61" s="121">
        <v>0</v>
      </c>
      <c r="N61" s="121">
        <v>24.96</v>
      </c>
      <c r="O61" s="24">
        <v>10</v>
      </c>
      <c r="P61" s="66">
        <v>0</v>
      </c>
      <c r="Q61" s="68">
        <v>0</v>
      </c>
      <c r="R61" s="24">
        <v>0</v>
      </c>
      <c r="S61" s="24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126" t="s">
        <v>233</v>
      </c>
      <c r="AW61" s="132"/>
      <c r="AX61" s="133"/>
      <c r="AY61" s="30"/>
      <c r="AZ61" s="19"/>
      <c r="BA61" s="134"/>
    </row>
    <row r="62" spans="1:53" ht="18.75">
      <c r="A62" s="50"/>
      <c r="B62" s="63">
        <v>53</v>
      </c>
      <c r="C62" s="64" t="s">
        <v>160</v>
      </c>
      <c r="D62" s="119" t="s">
        <v>196</v>
      </c>
      <c r="E62" s="65" t="s">
        <v>121</v>
      </c>
      <c r="F62" s="120" t="s">
        <v>122</v>
      </c>
      <c r="G62" s="66">
        <v>0</v>
      </c>
      <c r="H62" s="67">
        <v>0</v>
      </c>
      <c r="I62" s="67">
        <v>0</v>
      </c>
      <c r="J62" s="24">
        <v>2</v>
      </c>
      <c r="K62" s="141">
        <v>0</v>
      </c>
      <c r="L62" s="141">
        <v>0</v>
      </c>
      <c r="M62" s="121">
        <v>0</v>
      </c>
      <c r="N62" s="121">
        <v>15.55</v>
      </c>
      <c r="O62" s="24">
        <v>0</v>
      </c>
      <c r="P62" s="66">
        <v>0</v>
      </c>
      <c r="Q62" s="68">
        <v>0</v>
      </c>
      <c r="R62" s="24">
        <v>0</v>
      </c>
      <c r="S62" s="24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126" t="s">
        <v>233</v>
      </c>
      <c r="AW62" s="132"/>
      <c r="AX62" s="133"/>
      <c r="AY62" s="30"/>
      <c r="AZ62" s="19"/>
      <c r="BA62" s="134"/>
    </row>
    <row r="63" spans="1:53" ht="18.75">
      <c r="A63" s="50" t="str">
        <f t="shared" si="1"/>
        <v xml:space="preserve">   </v>
      </c>
      <c r="B63" s="63">
        <v>54</v>
      </c>
      <c r="C63" s="64" t="s">
        <v>161</v>
      </c>
      <c r="D63" s="119" t="s">
        <v>195</v>
      </c>
      <c r="E63" s="65" t="s">
        <v>121</v>
      </c>
      <c r="F63" s="120" t="s">
        <v>122</v>
      </c>
      <c r="G63" s="66">
        <v>17.378775273599999</v>
      </c>
      <c r="H63" s="67">
        <v>17.378775273599999</v>
      </c>
      <c r="I63" s="67">
        <v>0</v>
      </c>
      <c r="J63" s="24">
        <v>1</v>
      </c>
      <c r="K63" s="141">
        <v>0</v>
      </c>
      <c r="L63" s="141">
        <v>0</v>
      </c>
      <c r="M63" s="121">
        <v>0</v>
      </c>
      <c r="N63" s="121">
        <v>1.0900000000000001</v>
      </c>
      <c r="O63" s="24">
        <v>7</v>
      </c>
      <c r="P63" s="66">
        <v>0</v>
      </c>
      <c r="Q63" s="68">
        <v>0</v>
      </c>
      <c r="R63" s="24">
        <v>0</v>
      </c>
      <c r="S63" s="24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126" t="s">
        <v>233</v>
      </c>
      <c r="AW63" s="132"/>
      <c r="AX63" s="132"/>
      <c r="AY63" s="30"/>
      <c r="AZ63" s="19"/>
      <c r="BA63" s="134"/>
    </row>
    <row r="64" spans="1:53" ht="18.75">
      <c r="A64" s="50"/>
      <c r="B64" s="63">
        <v>55</v>
      </c>
      <c r="C64" s="64" t="s">
        <v>161</v>
      </c>
      <c r="D64" s="119" t="s">
        <v>196</v>
      </c>
      <c r="E64" s="65" t="s">
        <v>121</v>
      </c>
      <c r="F64" s="120" t="s">
        <v>122</v>
      </c>
      <c r="G64" s="66">
        <v>0</v>
      </c>
      <c r="H64" s="67">
        <v>0</v>
      </c>
      <c r="I64" s="67">
        <v>0</v>
      </c>
      <c r="J64" s="24">
        <v>2</v>
      </c>
      <c r="K64" s="141">
        <v>0</v>
      </c>
      <c r="L64" s="141">
        <v>0</v>
      </c>
      <c r="M64" s="121">
        <v>0</v>
      </c>
      <c r="N64" s="121">
        <v>15.58</v>
      </c>
      <c r="O64" s="24">
        <v>0</v>
      </c>
      <c r="P64" s="66">
        <v>0</v>
      </c>
      <c r="Q64" s="68">
        <v>0</v>
      </c>
      <c r="R64" s="24">
        <v>0</v>
      </c>
      <c r="S64" s="24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126" t="s">
        <v>233</v>
      </c>
      <c r="AW64" s="132"/>
      <c r="AX64" s="132"/>
      <c r="AY64" s="30"/>
      <c r="AZ64" s="19"/>
      <c r="BA64" s="134"/>
    </row>
    <row r="65" spans="1:53" s="164" customFormat="1" ht="18.75">
      <c r="A65" s="153" t="str">
        <f>IF(J65=1,IF(K65&gt;0,IF(L65&gt;0,IF(N65&gt;0,11,11),IF(N65&gt;0,11,"")),IF(L65&gt;0,IF(N65&gt;0,11,""),IF(N65=0,22,""))),IF(L65&gt;0,IF(N65&gt;0,IF(P65&gt;0,66,""),IF(P65&gt;0,66,"")),IF(P65&gt;0,66,"")))&amp;" "&amp;IF(J65=1,IF(K65=0,IF(L65&gt;0,IF(N65&gt;0,IF(P65&gt;0,66,""),IF(P65&gt;0,66,"")),IF(P65&gt;0,66,"")),""),IF(P65&gt;0,66,""))&amp;" "&amp;IF(J65=1,IF(K65&gt;0,IF(P65&gt;0,IF(O65&lt;=7,IF(Q65=100,"","33"),IF(O65&lt;=25,IF(Q65&gt;0,IF(Q65&lt;100,"",33),IF(Q65=0,"","33")),IF(Q65=0,"",33))),IF(O65&gt;25,"",33)),""),IF(J65&gt;1,IF(P65&gt;0,"55",""),IF(J65=0,IF(P65&gt;0,"55","00"))))&amp;" "&amp;IF(P65&gt;0,IF(R65&gt;0,IF(S65&gt;0,"",88),77),"")</f>
        <v xml:space="preserve">  33 </v>
      </c>
      <c r="B65" s="154">
        <v>56</v>
      </c>
      <c r="C65" s="155" t="s">
        <v>162</v>
      </c>
      <c r="D65" s="156" t="s">
        <v>195</v>
      </c>
      <c r="E65" s="157" t="s">
        <v>121</v>
      </c>
      <c r="F65" s="158" t="s">
        <v>122</v>
      </c>
      <c r="G65" s="150">
        <v>12.6121179462</v>
      </c>
      <c r="H65" s="159">
        <v>12.6121179462</v>
      </c>
      <c r="I65" s="159">
        <v>0</v>
      </c>
      <c r="J65" s="149">
        <v>1</v>
      </c>
      <c r="K65" s="147">
        <v>10.85</v>
      </c>
      <c r="L65" s="148">
        <v>0</v>
      </c>
      <c r="M65" s="147">
        <v>0</v>
      </c>
      <c r="N65" s="147">
        <v>0</v>
      </c>
      <c r="O65" s="149">
        <v>15</v>
      </c>
      <c r="P65" s="150">
        <v>10.85</v>
      </c>
      <c r="Q65" s="151">
        <v>100</v>
      </c>
      <c r="R65" s="149">
        <v>2</v>
      </c>
      <c r="S65" s="149">
        <v>2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10.85</v>
      </c>
      <c r="AG65" s="150">
        <v>0</v>
      </c>
      <c r="AH65" s="150">
        <v>0</v>
      </c>
      <c r="AI65" s="150">
        <v>0</v>
      </c>
      <c r="AJ65" s="150">
        <v>0</v>
      </c>
      <c r="AK65" s="150">
        <v>0</v>
      </c>
      <c r="AL65" s="150">
        <v>0</v>
      </c>
      <c r="AM65" s="150">
        <v>0</v>
      </c>
      <c r="AN65" s="150">
        <v>0</v>
      </c>
      <c r="AO65" s="150">
        <v>0</v>
      </c>
      <c r="AP65" s="150">
        <v>0</v>
      </c>
      <c r="AQ65" s="150">
        <v>0</v>
      </c>
      <c r="AR65" s="150">
        <v>0</v>
      </c>
      <c r="AS65" s="150">
        <v>0</v>
      </c>
      <c r="AT65" s="150">
        <v>0</v>
      </c>
      <c r="AU65" s="150">
        <v>0</v>
      </c>
      <c r="AV65" s="152" t="s">
        <v>220</v>
      </c>
      <c r="AW65" s="132"/>
      <c r="AX65" s="160"/>
      <c r="AY65" s="161"/>
      <c r="AZ65" s="162"/>
      <c r="BA65" s="163"/>
    </row>
    <row r="66" spans="1:53" ht="18.75">
      <c r="A66" s="50" t="str">
        <f>IF(J66=1,IF(K66&gt;0,IF(L66&gt;0,IF(N66&gt;0,11,11),IF(N66&gt;0,11,"")),IF(L66&gt;0,IF(N66&gt;0,11,""),IF(N66=0,22,""))),IF(L66&gt;0,IF(N66&gt;0,IF(P66&gt;0,66,""),IF(P66&gt;0,66,"")),IF(P66&gt;0,66,"")))&amp;" "&amp;IF(J66=1,IF(K66=0,IF(L66&gt;0,IF(N66&gt;0,IF(P66&gt;0,66,""),IF(P66&gt;0,66,"")),IF(P66&gt;0,66,"")),""),IF(P66&gt;0,66,""))&amp;" "&amp;IF(J66=1,IF(K66&gt;0,IF(P66&gt;0,IF(O66&lt;=7,IF(Q66=100,"","33"),IF(O66&lt;=25,IF(Q66&gt;0,IF(Q66&lt;100,"",33),IF(Q66=0,"","33")),IF(Q66=0,"",33))),IF(O66&gt;25,"",33)),""),IF(J66&gt;1,IF(P66&gt;0,"55",""),IF(J66=0,IF(P66&gt;0,"55","00"))))&amp;" "&amp;IF(P66&gt;0,IF(R66&gt;0,IF(S66&gt;0,"",88),77),"")</f>
        <v xml:space="preserve">   </v>
      </c>
      <c r="B66" s="63">
        <v>57</v>
      </c>
      <c r="C66" s="64" t="s">
        <v>162</v>
      </c>
      <c r="D66" s="119" t="s">
        <v>196</v>
      </c>
      <c r="E66" s="65" t="s">
        <v>121</v>
      </c>
      <c r="F66" s="120" t="s">
        <v>122</v>
      </c>
      <c r="G66" s="66">
        <v>0</v>
      </c>
      <c r="H66" s="67">
        <v>0</v>
      </c>
      <c r="I66" s="67">
        <v>0</v>
      </c>
      <c r="J66" s="24">
        <v>2</v>
      </c>
      <c r="K66" s="121">
        <v>1.76</v>
      </c>
      <c r="L66" s="141">
        <v>0</v>
      </c>
      <c r="M66" s="121">
        <v>0</v>
      </c>
      <c r="N66" s="121">
        <v>0</v>
      </c>
      <c r="O66" s="24">
        <v>0</v>
      </c>
      <c r="P66" s="66">
        <v>0</v>
      </c>
      <c r="Q66" s="68">
        <v>0</v>
      </c>
      <c r="R66" s="24">
        <v>0</v>
      </c>
      <c r="S66" s="24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126" t="s">
        <v>236</v>
      </c>
      <c r="AW66" s="132"/>
      <c r="AX66" s="132"/>
      <c r="AY66" s="30"/>
      <c r="AZ66" s="19"/>
      <c r="BA66" s="134"/>
    </row>
    <row r="67" spans="1:53" ht="18.75">
      <c r="A67" s="50" t="str">
        <f t="shared" si="1"/>
        <v xml:space="preserve">   </v>
      </c>
      <c r="B67" s="63">
        <v>58</v>
      </c>
      <c r="C67" s="64" t="s">
        <v>163</v>
      </c>
      <c r="D67" s="119" t="s">
        <v>44</v>
      </c>
      <c r="E67" s="65" t="s">
        <v>121</v>
      </c>
      <c r="F67" s="120" t="s">
        <v>122</v>
      </c>
      <c r="G67" s="66">
        <v>83.518334369399994</v>
      </c>
      <c r="H67" s="67">
        <v>83.518334369399994</v>
      </c>
      <c r="I67" s="67">
        <v>0</v>
      </c>
      <c r="J67" s="24">
        <v>2</v>
      </c>
      <c r="K67" s="121">
        <v>88.17</v>
      </c>
      <c r="L67" s="141">
        <v>0</v>
      </c>
      <c r="M67" s="121">
        <v>0</v>
      </c>
      <c r="N67" s="121">
        <v>0</v>
      </c>
      <c r="O67" s="24">
        <v>0</v>
      </c>
      <c r="P67" s="66">
        <v>0</v>
      </c>
      <c r="Q67" s="68">
        <v>0</v>
      </c>
      <c r="R67" s="24">
        <v>0</v>
      </c>
      <c r="S67" s="24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126" t="s">
        <v>235</v>
      </c>
      <c r="AW67" s="132"/>
      <c r="AX67" s="133"/>
      <c r="AY67" s="30"/>
      <c r="AZ67" s="19"/>
      <c r="BA67" s="134"/>
    </row>
    <row r="68" spans="1:53" ht="18.75">
      <c r="A68" s="50" t="str">
        <f t="shared" si="1"/>
        <v xml:space="preserve">   </v>
      </c>
      <c r="B68" s="63">
        <v>59</v>
      </c>
      <c r="C68" s="64" t="s">
        <v>164</v>
      </c>
      <c r="D68" s="119" t="s">
        <v>44</v>
      </c>
      <c r="E68" s="65" t="s">
        <v>121</v>
      </c>
      <c r="F68" s="120" t="s">
        <v>122</v>
      </c>
      <c r="G68" s="66">
        <v>25.891642923399999</v>
      </c>
      <c r="H68" s="67">
        <v>25.891642923399999</v>
      </c>
      <c r="I68" s="67">
        <v>0</v>
      </c>
      <c r="J68" s="24">
        <v>1</v>
      </c>
      <c r="K68" s="121">
        <v>31.37</v>
      </c>
      <c r="L68" s="141">
        <v>0</v>
      </c>
      <c r="M68" s="121">
        <v>0</v>
      </c>
      <c r="N68" s="121">
        <v>0</v>
      </c>
      <c r="O68" s="24">
        <v>13</v>
      </c>
      <c r="P68" s="66">
        <v>18.821999999999999</v>
      </c>
      <c r="Q68" s="68">
        <v>60</v>
      </c>
      <c r="R68" s="24">
        <v>2</v>
      </c>
      <c r="S68" s="24">
        <v>2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18.82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126" t="s">
        <v>226</v>
      </c>
      <c r="AW68" s="132"/>
      <c r="AX68" s="132"/>
      <c r="AY68" s="30"/>
      <c r="AZ68" s="19"/>
      <c r="BA68" s="134"/>
    </row>
    <row r="69" spans="1:53" ht="18.75">
      <c r="A69" s="50" t="str">
        <f t="shared" si="1"/>
        <v xml:space="preserve">   </v>
      </c>
      <c r="B69" s="63">
        <v>60</v>
      </c>
      <c r="C69" s="64" t="s">
        <v>165</v>
      </c>
      <c r="D69" s="119" t="s">
        <v>44</v>
      </c>
      <c r="E69" s="65" t="s">
        <v>121</v>
      </c>
      <c r="F69" s="120" t="s">
        <v>122</v>
      </c>
      <c r="G69" s="66">
        <v>23.800637810600001</v>
      </c>
      <c r="H69" s="67">
        <v>23.800637810600001</v>
      </c>
      <c r="I69" s="67">
        <v>0</v>
      </c>
      <c r="J69" s="24">
        <v>1</v>
      </c>
      <c r="K69" s="121">
        <v>40.5</v>
      </c>
      <c r="L69" s="141">
        <v>0</v>
      </c>
      <c r="M69" s="121">
        <v>0</v>
      </c>
      <c r="N69" s="121">
        <v>0</v>
      </c>
      <c r="O69" s="24">
        <v>7</v>
      </c>
      <c r="P69" s="66">
        <v>40.5</v>
      </c>
      <c r="Q69" s="68">
        <v>100</v>
      </c>
      <c r="R69" s="24">
        <v>2</v>
      </c>
      <c r="S69" s="24">
        <v>2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40.5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126" t="s">
        <v>231</v>
      </c>
      <c r="AW69" s="132"/>
      <c r="AX69" s="132"/>
      <c r="AY69" s="30"/>
      <c r="AZ69" s="19"/>
      <c r="BA69" s="134"/>
    </row>
    <row r="70" spans="1:53" ht="18.75">
      <c r="A70" s="50" t="str">
        <f t="shared" si="1"/>
        <v xml:space="preserve">   </v>
      </c>
      <c r="B70" s="63">
        <v>61</v>
      </c>
      <c r="C70" s="64" t="s">
        <v>166</v>
      </c>
      <c r="D70" s="119" t="s">
        <v>44</v>
      </c>
      <c r="E70" s="65" t="s">
        <v>121</v>
      </c>
      <c r="F70" s="120" t="s">
        <v>122</v>
      </c>
      <c r="G70" s="66">
        <v>33.999169212600002</v>
      </c>
      <c r="H70" s="67">
        <v>33.999169212600002</v>
      </c>
      <c r="I70" s="67">
        <v>0</v>
      </c>
      <c r="J70" s="24">
        <v>2</v>
      </c>
      <c r="K70" s="121">
        <v>21.7</v>
      </c>
      <c r="L70" s="141">
        <v>0</v>
      </c>
      <c r="M70" s="121">
        <v>0</v>
      </c>
      <c r="N70" s="121">
        <v>0</v>
      </c>
      <c r="O70" s="24">
        <v>0</v>
      </c>
      <c r="P70" s="66">
        <v>0</v>
      </c>
      <c r="Q70" s="68">
        <v>0</v>
      </c>
      <c r="R70" s="24">
        <v>0</v>
      </c>
      <c r="S70" s="24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126"/>
      <c r="AW70" s="132"/>
      <c r="AX70" s="132"/>
      <c r="AY70" s="30"/>
      <c r="AZ70" s="19"/>
      <c r="BA70" s="134"/>
    </row>
    <row r="71" spans="1:53" ht="18.75">
      <c r="A71" s="50" t="str">
        <f t="shared" si="1"/>
        <v xml:space="preserve">   </v>
      </c>
      <c r="B71" s="63">
        <v>62</v>
      </c>
      <c r="C71" s="64" t="s">
        <v>167</v>
      </c>
      <c r="D71" s="119" t="s">
        <v>44</v>
      </c>
      <c r="E71" s="65" t="s">
        <v>121</v>
      </c>
      <c r="F71" s="120" t="s">
        <v>122</v>
      </c>
      <c r="G71" s="66">
        <v>21.464873031900002</v>
      </c>
      <c r="H71" s="67">
        <v>21.464873031900002</v>
      </c>
      <c r="I71" s="67">
        <v>0</v>
      </c>
      <c r="J71" s="24">
        <v>2</v>
      </c>
      <c r="K71" s="121">
        <v>19.16</v>
      </c>
      <c r="L71" s="141">
        <v>0</v>
      </c>
      <c r="M71" s="121">
        <v>0</v>
      </c>
      <c r="N71" s="121">
        <v>0</v>
      </c>
      <c r="O71" s="24">
        <v>0</v>
      </c>
      <c r="P71" s="66">
        <v>0</v>
      </c>
      <c r="Q71" s="68">
        <v>0</v>
      </c>
      <c r="R71" s="24">
        <v>0</v>
      </c>
      <c r="S71" s="24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126"/>
      <c r="AW71" s="132"/>
      <c r="AX71" s="132"/>
      <c r="AY71" s="30"/>
      <c r="AZ71" s="19"/>
      <c r="BA71" s="134"/>
    </row>
    <row r="72" spans="1:53" ht="18.75">
      <c r="A72" s="50" t="str">
        <f t="shared" si="1"/>
        <v xml:space="preserve">   </v>
      </c>
      <c r="B72" s="63">
        <v>63</v>
      </c>
      <c r="C72" s="64" t="s">
        <v>168</v>
      </c>
      <c r="D72" s="119" t="s">
        <v>44</v>
      </c>
      <c r="E72" s="65" t="s">
        <v>121</v>
      </c>
      <c r="F72" s="120" t="s">
        <v>122</v>
      </c>
      <c r="G72" s="66">
        <v>14.621600883599999</v>
      </c>
      <c r="H72" s="67">
        <v>14.621600883599999</v>
      </c>
      <c r="I72" s="67">
        <v>0</v>
      </c>
      <c r="J72" s="24">
        <v>2</v>
      </c>
      <c r="K72" s="121">
        <v>12.27</v>
      </c>
      <c r="L72" s="141">
        <v>0</v>
      </c>
      <c r="M72" s="121">
        <v>0</v>
      </c>
      <c r="N72" s="121">
        <v>0</v>
      </c>
      <c r="O72" s="24">
        <v>0</v>
      </c>
      <c r="P72" s="66">
        <v>0</v>
      </c>
      <c r="Q72" s="68">
        <v>0</v>
      </c>
      <c r="R72" s="24">
        <v>0</v>
      </c>
      <c r="S72" s="24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126"/>
      <c r="AW72" s="132"/>
      <c r="AX72" s="132"/>
      <c r="AY72" s="30"/>
      <c r="AZ72" s="19"/>
      <c r="BA72" s="134"/>
    </row>
    <row r="73" spans="1:53" ht="18.75">
      <c r="A73" s="50" t="str">
        <f t="shared" si="1"/>
        <v xml:space="preserve">   </v>
      </c>
      <c r="B73" s="63">
        <v>64</v>
      </c>
      <c r="C73" s="64" t="s">
        <v>169</v>
      </c>
      <c r="D73" s="119" t="s">
        <v>44</v>
      </c>
      <c r="E73" s="65" t="s">
        <v>121</v>
      </c>
      <c r="F73" s="120" t="s">
        <v>122</v>
      </c>
      <c r="G73" s="66">
        <v>45.256923670100001</v>
      </c>
      <c r="H73" s="67">
        <v>45.256923670100001</v>
      </c>
      <c r="I73" s="67">
        <v>0</v>
      </c>
      <c r="J73" s="24">
        <v>1</v>
      </c>
      <c r="K73" s="121">
        <v>41.09</v>
      </c>
      <c r="L73" s="141">
        <v>0</v>
      </c>
      <c r="M73" s="121">
        <v>0</v>
      </c>
      <c r="N73" s="121">
        <v>0</v>
      </c>
      <c r="O73" s="24">
        <v>7</v>
      </c>
      <c r="P73" s="66">
        <v>41.09</v>
      </c>
      <c r="Q73" s="68">
        <v>100</v>
      </c>
      <c r="R73" s="24">
        <v>2</v>
      </c>
      <c r="S73" s="24">
        <v>3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41.09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  <c r="AT73" s="66">
        <v>0</v>
      </c>
      <c r="AU73" s="66">
        <v>0</v>
      </c>
      <c r="AV73" s="126" t="s">
        <v>220</v>
      </c>
      <c r="AW73" s="132"/>
      <c r="AX73" s="132"/>
      <c r="AY73" s="30"/>
      <c r="AZ73" s="19"/>
      <c r="BA73" s="134"/>
    </row>
    <row r="74" spans="1:53" ht="18.75">
      <c r="A74" s="50" t="str">
        <f t="shared" si="1"/>
        <v xml:space="preserve">   </v>
      </c>
      <c r="B74" s="63">
        <v>65</v>
      </c>
      <c r="C74" s="64" t="s">
        <v>170</v>
      </c>
      <c r="D74" s="119" t="s">
        <v>44</v>
      </c>
      <c r="E74" s="65" t="s">
        <v>121</v>
      </c>
      <c r="F74" s="120" t="s">
        <v>122</v>
      </c>
      <c r="G74" s="66">
        <v>7.1717019228099996</v>
      </c>
      <c r="H74" s="67">
        <v>7.1717019228099996</v>
      </c>
      <c r="I74" s="67">
        <v>0</v>
      </c>
      <c r="J74" s="24">
        <v>2</v>
      </c>
      <c r="K74" s="121">
        <v>6.6</v>
      </c>
      <c r="L74" s="141">
        <v>0</v>
      </c>
      <c r="M74" s="121">
        <v>0</v>
      </c>
      <c r="N74" s="121">
        <v>0</v>
      </c>
      <c r="O74" s="24">
        <v>0</v>
      </c>
      <c r="P74" s="66">
        <v>0</v>
      </c>
      <c r="Q74" s="68">
        <v>0</v>
      </c>
      <c r="R74" s="24">
        <v>0</v>
      </c>
      <c r="S74" s="24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0</v>
      </c>
      <c r="AV74" s="126" t="s">
        <v>220</v>
      </c>
      <c r="AW74" s="132"/>
      <c r="AX74" s="132"/>
      <c r="AY74" s="30"/>
      <c r="AZ74" s="19"/>
      <c r="BA74" s="134"/>
    </row>
    <row r="75" spans="1:53" ht="18.75">
      <c r="A75" s="50" t="str">
        <f t="shared" si="1"/>
        <v xml:space="preserve">   </v>
      </c>
      <c r="B75" s="63">
        <v>66</v>
      </c>
      <c r="C75" s="64" t="s">
        <v>171</v>
      </c>
      <c r="D75" s="119" t="s">
        <v>44</v>
      </c>
      <c r="E75" s="65" t="s">
        <v>121</v>
      </c>
      <c r="F75" s="120" t="s">
        <v>122</v>
      </c>
      <c r="G75" s="66">
        <v>7.9401502738799996</v>
      </c>
      <c r="H75" s="67">
        <v>7.9401502738799996</v>
      </c>
      <c r="I75" s="67">
        <v>0</v>
      </c>
      <c r="J75" s="24">
        <v>2</v>
      </c>
      <c r="K75" s="121">
        <v>6.96</v>
      </c>
      <c r="L75" s="141">
        <v>0</v>
      </c>
      <c r="M75" s="121">
        <v>0</v>
      </c>
      <c r="N75" s="121">
        <v>0</v>
      </c>
      <c r="O75" s="24">
        <v>0</v>
      </c>
      <c r="P75" s="66">
        <v>0</v>
      </c>
      <c r="Q75" s="68">
        <v>0</v>
      </c>
      <c r="R75" s="24">
        <v>0</v>
      </c>
      <c r="S75" s="24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126" t="s">
        <v>220</v>
      </c>
      <c r="AW75" s="132"/>
      <c r="AX75" s="132"/>
      <c r="AY75" s="30"/>
      <c r="AZ75" s="19"/>
      <c r="BA75" s="134"/>
    </row>
    <row r="76" spans="1:53" ht="18.75">
      <c r="A76" s="50" t="str">
        <f t="shared" si="1"/>
        <v xml:space="preserve">   </v>
      </c>
      <c r="B76" s="63">
        <v>67</v>
      </c>
      <c r="C76" s="64" t="s">
        <v>172</v>
      </c>
      <c r="D76" s="119" t="s">
        <v>44</v>
      </c>
      <c r="E76" s="65" t="s">
        <v>121</v>
      </c>
      <c r="F76" s="120" t="s">
        <v>122</v>
      </c>
      <c r="G76" s="66">
        <v>7.1690892275599998</v>
      </c>
      <c r="H76" s="67">
        <v>7.1690892275599998</v>
      </c>
      <c r="I76" s="67">
        <v>0</v>
      </c>
      <c r="J76" s="24">
        <v>2</v>
      </c>
      <c r="K76" s="121">
        <v>7.07</v>
      </c>
      <c r="L76" s="141">
        <v>0</v>
      </c>
      <c r="M76" s="121">
        <v>0</v>
      </c>
      <c r="N76" s="121">
        <v>0</v>
      </c>
      <c r="O76" s="24">
        <v>0</v>
      </c>
      <c r="P76" s="66">
        <v>0</v>
      </c>
      <c r="Q76" s="68">
        <v>0</v>
      </c>
      <c r="R76" s="24">
        <v>0</v>
      </c>
      <c r="S76" s="24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126" t="s">
        <v>220</v>
      </c>
      <c r="AW76" s="132"/>
      <c r="AX76" s="132"/>
      <c r="AY76" s="30"/>
      <c r="AZ76" s="19"/>
      <c r="BA76" s="134"/>
    </row>
    <row r="77" spans="1:53" ht="18.75">
      <c r="A77" s="50" t="str">
        <f t="shared" si="1"/>
        <v xml:space="preserve">   </v>
      </c>
      <c r="B77" s="63">
        <v>68</v>
      </c>
      <c r="C77" s="64" t="s">
        <v>173</v>
      </c>
      <c r="D77" s="119" t="s">
        <v>44</v>
      </c>
      <c r="E77" s="65" t="s">
        <v>121</v>
      </c>
      <c r="F77" s="120" t="s">
        <v>122</v>
      </c>
      <c r="G77" s="66">
        <v>10.6751409586</v>
      </c>
      <c r="H77" s="67">
        <v>10.6751409586</v>
      </c>
      <c r="I77" s="67">
        <v>0</v>
      </c>
      <c r="J77" s="24">
        <v>2</v>
      </c>
      <c r="K77" s="121">
        <v>0</v>
      </c>
      <c r="L77" s="141">
        <v>0</v>
      </c>
      <c r="M77" s="121">
        <v>0</v>
      </c>
      <c r="N77" s="121">
        <v>0</v>
      </c>
      <c r="O77" s="24">
        <v>0</v>
      </c>
      <c r="P77" s="66">
        <v>0</v>
      </c>
      <c r="Q77" s="68">
        <v>0</v>
      </c>
      <c r="R77" s="24">
        <v>0</v>
      </c>
      <c r="S77" s="24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126" t="s">
        <v>220</v>
      </c>
      <c r="AW77" s="132"/>
      <c r="AX77" s="132"/>
      <c r="AY77" s="30"/>
      <c r="AZ77" s="19"/>
      <c r="BA77" s="134"/>
    </row>
    <row r="78" spans="1:53" ht="18.75">
      <c r="A78" s="50" t="str">
        <f t="shared" si="1"/>
        <v xml:space="preserve">   </v>
      </c>
      <c r="B78" s="63">
        <v>69</v>
      </c>
      <c r="C78" s="64" t="s">
        <v>174</v>
      </c>
      <c r="D78" s="119" t="s">
        <v>44</v>
      </c>
      <c r="E78" s="65" t="s">
        <v>121</v>
      </c>
      <c r="F78" s="120" t="s">
        <v>122</v>
      </c>
      <c r="G78" s="66">
        <v>9.2528334653099993</v>
      </c>
      <c r="H78" s="67">
        <v>9.2528334653099993</v>
      </c>
      <c r="I78" s="67">
        <v>0</v>
      </c>
      <c r="J78" s="24">
        <v>2</v>
      </c>
      <c r="K78" s="121">
        <v>9.58</v>
      </c>
      <c r="L78" s="141">
        <v>0</v>
      </c>
      <c r="M78" s="121">
        <v>0</v>
      </c>
      <c r="N78" s="121">
        <v>0</v>
      </c>
      <c r="O78" s="24">
        <v>0</v>
      </c>
      <c r="P78" s="66">
        <v>0</v>
      </c>
      <c r="Q78" s="68">
        <v>0</v>
      </c>
      <c r="R78" s="24">
        <v>0</v>
      </c>
      <c r="S78" s="24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126" t="s">
        <v>220</v>
      </c>
      <c r="AW78" s="132"/>
      <c r="AX78" s="132"/>
      <c r="AY78" s="30"/>
      <c r="AZ78" s="19"/>
      <c r="BA78" s="134"/>
    </row>
    <row r="79" spans="1:53" ht="18.75">
      <c r="A79" s="50" t="str">
        <f t="shared" si="1"/>
        <v xml:space="preserve">   </v>
      </c>
      <c r="B79" s="63">
        <v>70</v>
      </c>
      <c r="C79" s="64" t="s">
        <v>175</v>
      </c>
      <c r="D79" s="119" t="s">
        <v>44</v>
      </c>
      <c r="E79" s="65" t="s">
        <v>121</v>
      </c>
      <c r="F79" s="120" t="s">
        <v>122</v>
      </c>
      <c r="G79" s="66">
        <v>51.394911686500002</v>
      </c>
      <c r="H79" s="67">
        <v>51.394911686500002</v>
      </c>
      <c r="I79" s="67">
        <v>0</v>
      </c>
      <c r="J79" s="24">
        <v>2</v>
      </c>
      <c r="K79" s="121">
        <v>54.53</v>
      </c>
      <c r="L79" s="141">
        <v>0</v>
      </c>
      <c r="M79" s="121">
        <v>0</v>
      </c>
      <c r="N79" s="121">
        <v>0</v>
      </c>
      <c r="O79" s="24">
        <v>0</v>
      </c>
      <c r="P79" s="66">
        <v>0</v>
      </c>
      <c r="Q79" s="68">
        <v>0</v>
      </c>
      <c r="R79" s="24">
        <v>0</v>
      </c>
      <c r="S79" s="24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126" t="s">
        <v>220</v>
      </c>
      <c r="AW79" s="132"/>
      <c r="AX79" s="132"/>
      <c r="AY79" s="30"/>
      <c r="AZ79" s="19"/>
      <c r="BA79" s="134"/>
    </row>
    <row r="80" spans="1:53" ht="18.75">
      <c r="A80" s="50" t="str">
        <f t="shared" si="1"/>
        <v xml:space="preserve">   </v>
      </c>
      <c r="B80" s="63">
        <v>71</v>
      </c>
      <c r="C80" s="64" t="s">
        <v>176</v>
      </c>
      <c r="D80" s="119" t="s">
        <v>44</v>
      </c>
      <c r="E80" s="65" t="s">
        <v>121</v>
      </c>
      <c r="F80" s="120" t="s">
        <v>122</v>
      </c>
      <c r="G80" s="66">
        <v>42.140698864100003</v>
      </c>
      <c r="H80" s="67">
        <v>42.140698864100003</v>
      </c>
      <c r="I80" s="67">
        <v>0</v>
      </c>
      <c r="J80" s="24">
        <v>2</v>
      </c>
      <c r="K80" s="121">
        <v>39.79</v>
      </c>
      <c r="L80" s="141">
        <v>0</v>
      </c>
      <c r="M80" s="121">
        <v>0</v>
      </c>
      <c r="N80" s="121">
        <v>0</v>
      </c>
      <c r="O80" s="24">
        <v>0</v>
      </c>
      <c r="P80" s="66">
        <v>0</v>
      </c>
      <c r="Q80" s="68">
        <v>0</v>
      </c>
      <c r="R80" s="24">
        <v>0</v>
      </c>
      <c r="S80" s="24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126" t="s">
        <v>220</v>
      </c>
      <c r="AW80" s="132"/>
      <c r="AX80" s="132"/>
      <c r="AY80" s="30"/>
      <c r="AZ80" s="19"/>
      <c r="BA80" s="134"/>
    </row>
    <row r="81" spans="1:53" ht="18.75">
      <c r="A81" s="50" t="str">
        <f t="shared" si="1"/>
        <v xml:space="preserve">   </v>
      </c>
      <c r="B81" s="63">
        <v>72</v>
      </c>
      <c r="C81" s="64" t="s">
        <v>177</v>
      </c>
      <c r="D81" s="119" t="s">
        <v>44</v>
      </c>
      <c r="E81" s="65" t="s">
        <v>121</v>
      </c>
      <c r="F81" s="120" t="s">
        <v>122</v>
      </c>
      <c r="G81" s="66">
        <v>40.596833634600003</v>
      </c>
      <c r="H81" s="67">
        <v>40.596833634600003</v>
      </c>
      <c r="I81" s="67">
        <v>0</v>
      </c>
      <c r="J81" s="24">
        <v>2</v>
      </c>
      <c r="K81" s="121">
        <v>39.950000000000003</v>
      </c>
      <c r="L81" s="141">
        <v>0</v>
      </c>
      <c r="M81" s="121">
        <v>0</v>
      </c>
      <c r="N81" s="121">
        <v>0</v>
      </c>
      <c r="O81" s="24">
        <v>0</v>
      </c>
      <c r="P81" s="66">
        <v>0</v>
      </c>
      <c r="Q81" s="68">
        <v>0</v>
      </c>
      <c r="R81" s="24">
        <v>0</v>
      </c>
      <c r="S81" s="24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126" t="s">
        <v>238</v>
      </c>
      <c r="AW81" s="132"/>
      <c r="AX81" s="132"/>
      <c r="AY81" s="30"/>
      <c r="AZ81" s="19"/>
      <c r="BA81" s="134"/>
    </row>
    <row r="82" spans="1:53" ht="18.75">
      <c r="A82" s="50" t="str">
        <f t="shared" si="1"/>
        <v xml:space="preserve">  33 </v>
      </c>
      <c r="B82" s="63">
        <v>73</v>
      </c>
      <c r="C82" s="64" t="s">
        <v>178</v>
      </c>
      <c r="D82" s="119" t="s">
        <v>195</v>
      </c>
      <c r="E82" s="65" t="s">
        <v>121</v>
      </c>
      <c r="F82" s="120" t="s">
        <v>122</v>
      </c>
      <c r="G82" s="66">
        <v>51.152749901599996</v>
      </c>
      <c r="H82" s="67">
        <v>51.152749901599996</v>
      </c>
      <c r="I82" s="67">
        <v>0</v>
      </c>
      <c r="J82" s="24">
        <v>1</v>
      </c>
      <c r="K82" s="121">
        <v>29.39</v>
      </c>
      <c r="L82" s="141">
        <v>0</v>
      </c>
      <c r="M82" s="121">
        <v>0</v>
      </c>
      <c r="N82" s="121">
        <v>0</v>
      </c>
      <c r="O82" s="24">
        <v>25</v>
      </c>
      <c r="P82" s="66">
        <v>17.634</v>
      </c>
      <c r="Q82" s="68">
        <v>100</v>
      </c>
      <c r="R82" s="24">
        <v>2</v>
      </c>
      <c r="S82" s="24">
        <v>2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17.63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126" t="s">
        <v>227</v>
      </c>
      <c r="AW82" s="132"/>
      <c r="AX82" s="133"/>
      <c r="AY82" s="30"/>
      <c r="AZ82" s="19"/>
      <c r="BA82" s="134"/>
    </row>
    <row r="83" spans="1:53" ht="18.75">
      <c r="A83" s="50" t="str">
        <f t="shared" si="1"/>
        <v xml:space="preserve">   </v>
      </c>
      <c r="B83" s="63">
        <v>74</v>
      </c>
      <c r="C83" s="64" t="s">
        <v>178</v>
      </c>
      <c r="D83" s="119" t="s">
        <v>196</v>
      </c>
      <c r="E83" s="65" t="s">
        <v>121</v>
      </c>
      <c r="F83" s="120" t="s">
        <v>122</v>
      </c>
      <c r="G83" s="121">
        <v>22.28</v>
      </c>
      <c r="H83" s="67">
        <v>0</v>
      </c>
      <c r="I83" s="121">
        <v>22.28</v>
      </c>
      <c r="J83" s="24">
        <v>2</v>
      </c>
      <c r="K83" s="121">
        <v>0</v>
      </c>
      <c r="L83" s="141">
        <v>44.04</v>
      </c>
      <c r="M83" s="121">
        <v>0</v>
      </c>
      <c r="N83" s="121">
        <v>0</v>
      </c>
      <c r="O83" s="24">
        <v>0</v>
      </c>
      <c r="P83" s="66">
        <v>0</v>
      </c>
      <c r="Q83" s="68">
        <v>0</v>
      </c>
      <c r="R83" s="24">
        <v>0</v>
      </c>
      <c r="S83" s="24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126"/>
      <c r="AW83" s="132"/>
      <c r="AX83" s="132"/>
      <c r="AY83" s="30"/>
      <c r="AZ83" s="19"/>
      <c r="BA83" s="134"/>
    </row>
    <row r="84" spans="1:53" ht="18.75">
      <c r="A84" s="50" t="str">
        <f t="shared" si="1"/>
        <v xml:space="preserve">   </v>
      </c>
      <c r="B84" s="63">
        <v>75</v>
      </c>
      <c r="C84" s="64" t="s">
        <v>179</v>
      </c>
      <c r="D84" s="119" t="s">
        <v>44</v>
      </c>
      <c r="E84" s="65" t="s">
        <v>121</v>
      </c>
      <c r="F84" s="120" t="s">
        <v>122</v>
      </c>
      <c r="G84" s="66">
        <v>26.805473232200001</v>
      </c>
      <c r="H84" s="67">
        <v>26.805473232200001</v>
      </c>
      <c r="I84" s="67">
        <v>0</v>
      </c>
      <c r="J84" s="24">
        <v>1</v>
      </c>
      <c r="K84" s="121">
        <v>0</v>
      </c>
      <c r="L84" s="141">
        <v>27.6</v>
      </c>
      <c r="M84" s="121">
        <v>0</v>
      </c>
      <c r="N84" s="121">
        <v>0</v>
      </c>
      <c r="O84" s="24">
        <v>15</v>
      </c>
      <c r="P84" s="66">
        <v>0</v>
      </c>
      <c r="Q84" s="68">
        <v>0</v>
      </c>
      <c r="R84" s="24">
        <v>0</v>
      </c>
      <c r="S84" s="24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126"/>
      <c r="AW84" s="132"/>
      <c r="AX84" s="132"/>
      <c r="AY84" s="30"/>
      <c r="AZ84" s="19"/>
      <c r="BA84" s="134"/>
    </row>
    <row r="85" spans="1:53" ht="18.75">
      <c r="A85" s="50" t="str">
        <f t="shared" si="1"/>
        <v xml:space="preserve">   </v>
      </c>
      <c r="B85" s="63">
        <v>76</v>
      </c>
      <c r="C85" s="64" t="s">
        <v>180</v>
      </c>
      <c r="D85" s="119" t="s">
        <v>44</v>
      </c>
      <c r="E85" s="65" t="s">
        <v>121</v>
      </c>
      <c r="F85" s="120" t="s">
        <v>122</v>
      </c>
      <c r="G85" s="66">
        <v>410.72192600090398</v>
      </c>
      <c r="H85" s="67">
        <v>207.468444909</v>
      </c>
      <c r="I85" s="67">
        <v>203.25348109190401</v>
      </c>
      <c r="J85" s="24">
        <v>1</v>
      </c>
      <c r="K85" s="121">
        <v>0</v>
      </c>
      <c r="L85" s="141">
        <v>419.17</v>
      </c>
      <c r="M85" s="121">
        <v>0</v>
      </c>
      <c r="N85" s="121">
        <v>0</v>
      </c>
      <c r="O85" s="24">
        <v>0</v>
      </c>
      <c r="P85" s="66">
        <v>0</v>
      </c>
      <c r="Q85" s="68">
        <v>0</v>
      </c>
      <c r="R85" s="24">
        <v>0</v>
      </c>
      <c r="S85" s="24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0</v>
      </c>
      <c r="AV85" s="126" t="s">
        <v>234</v>
      </c>
      <c r="AW85" s="132"/>
      <c r="AX85" s="132"/>
      <c r="AY85" s="30"/>
      <c r="AZ85" s="19"/>
      <c r="BA85" s="134"/>
    </row>
    <row r="86" spans="1:53" ht="18.75">
      <c r="A86" s="50" t="str">
        <f t="shared" si="1"/>
        <v xml:space="preserve">   </v>
      </c>
      <c r="B86" s="63">
        <v>77</v>
      </c>
      <c r="C86" s="64" t="s">
        <v>181</v>
      </c>
      <c r="D86" s="119" t="s">
        <v>44</v>
      </c>
      <c r="E86" s="65" t="s">
        <v>121</v>
      </c>
      <c r="F86" s="120" t="s">
        <v>122</v>
      </c>
      <c r="G86" s="66">
        <v>60.008849250799997</v>
      </c>
      <c r="H86" s="67">
        <v>60.008849250799997</v>
      </c>
      <c r="I86" s="67">
        <v>0</v>
      </c>
      <c r="J86" s="24">
        <v>1</v>
      </c>
      <c r="K86" s="121">
        <v>57.02</v>
      </c>
      <c r="L86" s="141">
        <v>0</v>
      </c>
      <c r="M86" s="121">
        <v>0</v>
      </c>
      <c r="N86" s="121">
        <v>0</v>
      </c>
      <c r="O86" s="24">
        <v>7</v>
      </c>
      <c r="P86" s="66">
        <v>57.02</v>
      </c>
      <c r="Q86" s="68">
        <v>100</v>
      </c>
      <c r="R86" s="24">
        <v>2</v>
      </c>
      <c r="S86" s="24">
        <v>3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57.02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126" t="s">
        <v>220</v>
      </c>
      <c r="AW86" s="132"/>
      <c r="AX86" s="132"/>
      <c r="AY86" s="30"/>
      <c r="AZ86" s="19"/>
      <c r="BA86" s="134"/>
    </row>
    <row r="87" spans="1:53" ht="18.75">
      <c r="A87" s="50" t="str">
        <f t="shared" si="1"/>
        <v xml:space="preserve">   </v>
      </c>
      <c r="B87" s="63">
        <v>78</v>
      </c>
      <c r="C87" s="64" t="s">
        <v>182</v>
      </c>
      <c r="D87" s="119" t="s">
        <v>44</v>
      </c>
      <c r="E87" s="65" t="s">
        <v>121</v>
      </c>
      <c r="F87" s="120" t="s">
        <v>122</v>
      </c>
      <c r="G87" s="66">
        <v>70.560308539999994</v>
      </c>
      <c r="H87" s="67">
        <v>70.560308539999994</v>
      </c>
      <c r="I87" s="67">
        <v>0</v>
      </c>
      <c r="J87" s="24">
        <v>1</v>
      </c>
      <c r="K87" s="121">
        <v>72.09</v>
      </c>
      <c r="L87" s="141">
        <v>0</v>
      </c>
      <c r="M87" s="121">
        <v>0</v>
      </c>
      <c r="N87" s="121">
        <v>0</v>
      </c>
      <c r="O87" s="24">
        <v>7</v>
      </c>
      <c r="P87" s="66">
        <v>72.09</v>
      </c>
      <c r="Q87" s="68">
        <v>100</v>
      </c>
      <c r="R87" s="24">
        <v>2</v>
      </c>
      <c r="S87" s="24">
        <v>3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72.09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126" t="s">
        <v>220</v>
      </c>
      <c r="AW87" s="132"/>
      <c r="AX87" s="132"/>
      <c r="AY87" s="30"/>
      <c r="AZ87" s="19"/>
      <c r="BA87" s="134"/>
    </row>
    <row r="88" spans="1:53" ht="18.75">
      <c r="A88" s="50" t="str">
        <f t="shared" si="1"/>
        <v xml:space="preserve">   </v>
      </c>
      <c r="B88" s="63">
        <v>79</v>
      </c>
      <c r="C88" s="64" t="s">
        <v>183</v>
      </c>
      <c r="D88" s="119" t="s">
        <v>44</v>
      </c>
      <c r="E88" s="65" t="s">
        <v>121</v>
      </c>
      <c r="F88" s="120" t="s">
        <v>122</v>
      </c>
      <c r="G88" s="66">
        <v>122.24517046775699</v>
      </c>
      <c r="H88" s="67">
        <v>114.720070858</v>
      </c>
      <c r="I88" s="67">
        <v>7.5250996097569995</v>
      </c>
      <c r="J88" s="24">
        <v>2</v>
      </c>
      <c r="K88" s="121">
        <v>0</v>
      </c>
      <c r="L88" s="141">
        <v>123.06</v>
      </c>
      <c r="M88" s="121">
        <v>0</v>
      </c>
      <c r="N88" s="121">
        <v>0</v>
      </c>
      <c r="O88" s="24">
        <v>0</v>
      </c>
      <c r="P88" s="66">
        <v>0</v>
      </c>
      <c r="Q88" s="68">
        <v>0</v>
      </c>
      <c r="R88" s="24">
        <v>0</v>
      </c>
      <c r="S88" s="24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126"/>
      <c r="AW88" s="132"/>
      <c r="AX88" s="132"/>
      <c r="AY88" s="30"/>
      <c r="AZ88" s="19"/>
      <c r="BA88" s="134"/>
    </row>
    <row r="89" spans="1:53" ht="18.75">
      <c r="A89" s="50" t="str">
        <f t="shared" si="1"/>
        <v xml:space="preserve">   </v>
      </c>
      <c r="B89" s="63">
        <v>80</v>
      </c>
      <c r="C89" s="64" t="s">
        <v>184</v>
      </c>
      <c r="D89" s="119" t="s">
        <v>44</v>
      </c>
      <c r="E89" s="65" t="s">
        <v>121</v>
      </c>
      <c r="F89" s="120" t="s">
        <v>122</v>
      </c>
      <c r="G89" s="66">
        <v>6.8203985705600001</v>
      </c>
      <c r="H89" s="67">
        <v>6.8203985705600001</v>
      </c>
      <c r="I89" s="67">
        <v>0</v>
      </c>
      <c r="J89" s="24">
        <v>2</v>
      </c>
      <c r="K89" s="121">
        <v>6.85</v>
      </c>
      <c r="L89" s="141">
        <v>0</v>
      </c>
      <c r="M89" s="121">
        <v>0</v>
      </c>
      <c r="N89" s="121">
        <v>0</v>
      </c>
      <c r="O89" s="24">
        <v>0</v>
      </c>
      <c r="P89" s="66">
        <v>0</v>
      </c>
      <c r="Q89" s="68">
        <v>0</v>
      </c>
      <c r="R89" s="24">
        <v>0</v>
      </c>
      <c r="S89" s="24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126"/>
      <c r="AW89" s="132"/>
      <c r="AX89" s="132"/>
      <c r="AY89" s="30"/>
      <c r="AZ89" s="19"/>
      <c r="BA89" s="134"/>
    </row>
    <row r="90" spans="1:53" ht="18.75">
      <c r="A90" s="50" t="str">
        <f t="shared" si="1"/>
        <v xml:space="preserve">   </v>
      </c>
      <c r="B90" s="63">
        <v>81</v>
      </c>
      <c r="C90" s="64" t="s">
        <v>185</v>
      </c>
      <c r="D90" s="119" t="s">
        <v>44</v>
      </c>
      <c r="E90" s="65" t="s">
        <v>121</v>
      </c>
      <c r="F90" s="120" t="s">
        <v>122</v>
      </c>
      <c r="G90" s="66">
        <v>149.81088806822501</v>
      </c>
      <c r="H90" s="67">
        <v>116.079424913</v>
      </c>
      <c r="I90" s="67">
        <v>33.731463155225008</v>
      </c>
      <c r="J90" s="24">
        <v>2</v>
      </c>
      <c r="K90" s="121">
        <v>0</v>
      </c>
      <c r="L90" s="141">
        <v>118.4</v>
      </c>
      <c r="M90" s="121">
        <v>0</v>
      </c>
      <c r="N90" s="121">
        <v>0</v>
      </c>
      <c r="O90" s="24">
        <v>0</v>
      </c>
      <c r="P90" s="66">
        <v>0</v>
      </c>
      <c r="Q90" s="68">
        <v>0</v>
      </c>
      <c r="R90" s="24">
        <v>0</v>
      </c>
      <c r="S90" s="24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126"/>
      <c r="AW90" s="132"/>
      <c r="AX90" s="132"/>
      <c r="AY90" s="30"/>
      <c r="AZ90" s="19"/>
      <c r="BA90" s="134"/>
    </row>
    <row r="91" spans="1:53" ht="18.75">
      <c r="A91" s="50" t="str">
        <f t="shared" si="1"/>
        <v xml:space="preserve">   </v>
      </c>
      <c r="B91" s="63">
        <v>82</v>
      </c>
      <c r="C91" s="64" t="s">
        <v>186</v>
      </c>
      <c r="D91" s="119" t="s">
        <v>44</v>
      </c>
      <c r="E91" s="65" t="s">
        <v>121</v>
      </c>
      <c r="F91" s="120" t="s">
        <v>122</v>
      </c>
      <c r="G91" s="66">
        <v>129.04015065382399</v>
      </c>
      <c r="H91" s="67">
        <v>18.198412582300001</v>
      </c>
      <c r="I91" s="67">
        <v>110.84173807152399</v>
      </c>
      <c r="J91" s="24">
        <v>1</v>
      </c>
      <c r="K91" s="121">
        <v>0</v>
      </c>
      <c r="L91" s="141">
        <v>130.56</v>
      </c>
      <c r="M91" s="121">
        <v>0</v>
      </c>
      <c r="N91" s="121">
        <v>0</v>
      </c>
      <c r="O91" s="24">
        <v>15</v>
      </c>
      <c r="P91" s="66">
        <v>0</v>
      </c>
      <c r="Q91" s="68">
        <v>0</v>
      </c>
      <c r="R91" s="24">
        <v>0</v>
      </c>
      <c r="S91" s="24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126"/>
      <c r="AW91" s="132"/>
      <c r="AX91" s="132"/>
      <c r="AY91" s="30"/>
      <c r="AZ91" s="19"/>
      <c r="BA91" s="134"/>
    </row>
    <row r="92" spans="1:53" ht="18.75">
      <c r="A92" s="50" t="str">
        <f t="shared" ref="A92:A98" si="3">IF(J92=1,IF(K92&gt;0,IF(L92&gt;0,IF(N92&gt;0,11,11),IF(N92&gt;0,11,"")),IF(L92&gt;0,IF(N92&gt;0,11,""),IF(N92=0,22,""))),IF(L92&gt;0,IF(N92&gt;0,IF(P92&gt;0,66,""),IF(P92&gt;0,66,"")),IF(P92&gt;0,66,"")))&amp;" "&amp;IF(J92=1,IF(K92=0,IF(L92&gt;0,IF(N92&gt;0,IF(P92&gt;0,66,""),IF(P92&gt;0,66,"")),IF(P92&gt;0,66,"")),""),IF(P92&gt;0,66,""))&amp;" "&amp;IF(J92=1,IF(K92&gt;0,IF(P92&gt;0,IF(O92&lt;=7,IF(Q92=100,"","33"),IF(O92&lt;=25,IF(Q92&gt;0,IF(Q92&lt;100,"",33),IF(Q92=0,"","33")),IF(Q92=0,"",33))),IF(O92&gt;25,"",33)),""),IF(J92&gt;1,IF(P92&gt;0,"55",""),IF(J92=0,IF(P92&gt;0,"55","00"))))&amp;" "&amp;IF(P92&gt;0,IF(R92&gt;0,IF(S92&gt;0,"",88),77),"")</f>
        <v xml:space="preserve">   </v>
      </c>
      <c r="B92" s="63">
        <v>83</v>
      </c>
      <c r="C92" s="64" t="s">
        <v>187</v>
      </c>
      <c r="D92" s="119" t="s">
        <v>44</v>
      </c>
      <c r="E92" s="65" t="s">
        <v>121</v>
      </c>
      <c r="F92" s="120" t="s">
        <v>122</v>
      </c>
      <c r="G92" s="66">
        <v>128.31565732229001</v>
      </c>
      <c r="H92" s="67">
        <v>77.033416005000007</v>
      </c>
      <c r="I92" s="67">
        <v>51.282241317289994</v>
      </c>
      <c r="J92" s="24">
        <v>2</v>
      </c>
      <c r="K92" s="121">
        <v>0</v>
      </c>
      <c r="L92" s="141">
        <v>111.97</v>
      </c>
      <c r="M92" s="121">
        <v>0</v>
      </c>
      <c r="N92" s="121">
        <v>0</v>
      </c>
      <c r="O92" s="24">
        <v>0</v>
      </c>
      <c r="P92" s="66">
        <v>0</v>
      </c>
      <c r="Q92" s="68">
        <v>0</v>
      </c>
      <c r="R92" s="24">
        <v>0</v>
      </c>
      <c r="S92" s="24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126"/>
      <c r="AW92" s="132"/>
      <c r="AX92" s="132"/>
      <c r="AY92" s="30"/>
      <c r="AZ92" s="19"/>
      <c r="BA92" s="134"/>
    </row>
    <row r="93" spans="1:53" ht="18.75">
      <c r="A93" s="50" t="str">
        <f t="shared" si="3"/>
        <v xml:space="preserve">   </v>
      </c>
      <c r="B93" s="63">
        <v>84</v>
      </c>
      <c r="C93" s="64" t="s">
        <v>188</v>
      </c>
      <c r="D93" s="119" t="s">
        <v>44</v>
      </c>
      <c r="E93" s="65" t="s">
        <v>121</v>
      </c>
      <c r="F93" s="120" t="s">
        <v>122</v>
      </c>
      <c r="G93" s="66">
        <v>15.864077664806002</v>
      </c>
      <c r="H93" s="67">
        <v>0.167253674494</v>
      </c>
      <c r="I93" s="67">
        <v>15.696823990312001</v>
      </c>
      <c r="J93" s="24">
        <v>1</v>
      </c>
      <c r="K93" s="121">
        <v>0</v>
      </c>
      <c r="L93" s="141">
        <v>17.22</v>
      </c>
      <c r="M93" s="121">
        <v>0</v>
      </c>
      <c r="N93" s="121">
        <v>0</v>
      </c>
      <c r="O93" s="24">
        <v>10</v>
      </c>
      <c r="P93" s="66">
        <v>0</v>
      </c>
      <c r="Q93" s="68">
        <v>0</v>
      </c>
      <c r="R93" s="24">
        <v>0</v>
      </c>
      <c r="S93" s="24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126"/>
      <c r="AW93" s="132"/>
      <c r="AX93" s="132"/>
      <c r="AY93" s="30"/>
      <c r="AZ93" s="19"/>
      <c r="BA93" s="134"/>
    </row>
    <row r="94" spans="1:53" ht="18.75">
      <c r="A94" s="50" t="str">
        <f t="shared" si="3"/>
        <v xml:space="preserve">   </v>
      </c>
      <c r="B94" s="63">
        <v>85</v>
      </c>
      <c r="C94" s="65" t="s">
        <v>189</v>
      </c>
      <c r="D94" s="119" t="s">
        <v>44</v>
      </c>
      <c r="E94" s="65" t="s">
        <v>121</v>
      </c>
      <c r="F94" s="120" t="s">
        <v>122</v>
      </c>
      <c r="G94" s="66">
        <v>72.986634090600006</v>
      </c>
      <c r="H94" s="67">
        <v>72.986634090600006</v>
      </c>
      <c r="I94" s="67">
        <v>0</v>
      </c>
      <c r="J94" s="24">
        <v>2</v>
      </c>
      <c r="K94" s="121">
        <v>80.58</v>
      </c>
      <c r="L94" s="141">
        <v>0</v>
      </c>
      <c r="M94" s="121">
        <v>0</v>
      </c>
      <c r="N94" s="121">
        <v>0</v>
      </c>
      <c r="O94" s="24">
        <v>0</v>
      </c>
      <c r="P94" s="66">
        <v>0</v>
      </c>
      <c r="Q94" s="68">
        <v>0</v>
      </c>
      <c r="R94" s="24">
        <v>0</v>
      </c>
      <c r="S94" s="24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126"/>
      <c r="AW94" s="132"/>
      <c r="AX94" s="132"/>
      <c r="AY94" s="30"/>
      <c r="AZ94" s="19"/>
      <c r="BA94" s="134"/>
    </row>
    <row r="95" spans="1:53" ht="18.75">
      <c r="A95" s="50" t="str">
        <f t="shared" si="3"/>
        <v xml:space="preserve">   </v>
      </c>
      <c r="B95" s="63">
        <v>86</v>
      </c>
      <c r="C95" s="65" t="s">
        <v>190</v>
      </c>
      <c r="D95" s="119" t="s">
        <v>44</v>
      </c>
      <c r="E95" s="65" t="s">
        <v>121</v>
      </c>
      <c r="F95" s="120" t="s">
        <v>122</v>
      </c>
      <c r="G95" s="66">
        <v>12.529149629899999</v>
      </c>
      <c r="H95" s="67">
        <v>12.529149629899999</v>
      </c>
      <c r="I95" s="67">
        <v>0</v>
      </c>
      <c r="J95" s="24">
        <v>2</v>
      </c>
      <c r="K95" s="121">
        <v>11.46</v>
      </c>
      <c r="L95" s="141">
        <v>0</v>
      </c>
      <c r="M95" s="121">
        <v>0</v>
      </c>
      <c r="N95" s="121">
        <v>0</v>
      </c>
      <c r="O95" s="24">
        <v>0</v>
      </c>
      <c r="P95" s="66">
        <v>0</v>
      </c>
      <c r="Q95" s="68">
        <v>0</v>
      </c>
      <c r="R95" s="24">
        <v>0</v>
      </c>
      <c r="S95" s="24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126"/>
      <c r="AW95" s="132"/>
      <c r="AX95" s="132"/>
      <c r="AY95" s="30"/>
      <c r="AZ95" s="19"/>
      <c r="BA95" s="134"/>
    </row>
    <row r="96" spans="1:53" ht="18.75">
      <c r="A96" s="50" t="str">
        <f t="shared" si="3"/>
        <v xml:space="preserve">   </v>
      </c>
      <c r="B96" s="63">
        <v>87</v>
      </c>
      <c r="C96" s="65" t="s">
        <v>191</v>
      </c>
      <c r="D96" s="119" t="s">
        <v>44</v>
      </c>
      <c r="E96" s="65" t="s">
        <v>121</v>
      </c>
      <c r="F96" s="120" t="s">
        <v>122</v>
      </c>
      <c r="G96" s="66">
        <v>6.58683025838</v>
      </c>
      <c r="H96" s="67">
        <v>6.58683025838</v>
      </c>
      <c r="I96" s="67">
        <v>0</v>
      </c>
      <c r="J96" s="24">
        <v>2</v>
      </c>
      <c r="K96" s="121">
        <v>6.68</v>
      </c>
      <c r="L96" s="141">
        <v>0</v>
      </c>
      <c r="M96" s="121">
        <v>0</v>
      </c>
      <c r="N96" s="121">
        <v>0</v>
      </c>
      <c r="O96" s="24">
        <v>0</v>
      </c>
      <c r="P96" s="66">
        <v>0</v>
      </c>
      <c r="Q96" s="68">
        <v>0</v>
      </c>
      <c r="R96" s="24">
        <v>0</v>
      </c>
      <c r="S96" s="24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126"/>
      <c r="AW96" s="132"/>
      <c r="AX96" s="132"/>
      <c r="AY96" s="30"/>
      <c r="AZ96" s="19"/>
      <c r="BA96" s="134"/>
    </row>
    <row r="97" spans="1:107" ht="18.75">
      <c r="A97" s="50" t="str">
        <f t="shared" si="3"/>
        <v xml:space="preserve">   </v>
      </c>
      <c r="B97" s="63">
        <v>88</v>
      </c>
      <c r="C97" s="65" t="s">
        <v>192</v>
      </c>
      <c r="D97" s="119" t="s">
        <v>44</v>
      </c>
      <c r="E97" s="65" t="s">
        <v>121</v>
      </c>
      <c r="F97" s="120" t="s">
        <v>122</v>
      </c>
      <c r="G97" s="66">
        <v>5.0964385502829996</v>
      </c>
      <c r="H97" s="67">
        <v>0.432119202526</v>
      </c>
      <c r="I97" s="67">
        <v>4.664319347757</v>
      </c>
      <c r="J97" s="24">
        <v>2</v>
      </c>
      <c r="K97" s="121">
        <v>1.36</v>
      </c>
      <c r="L97" s="141">
        <v>7.02</v>
      </c>
      <c r="M97" s="121">
        <v>0</v>
      </c>
      <c r="N97" s="121">
        <v>0</v>
      </c>
      <c r="O97" s="24">
        <v>0</v>
      </c>
      <c r="P97" s="66">
        <v>0</v>
      </c>
      <c r="Q97" s="68">
        <v>0</v>
      </c>
      <c r="R97" s="24">
        <v>0</v>
      </c>
      <c r="S97" s="24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126"/>
      <c r="AW97" s="132"/>
      <c r="AX97" s="132"/>
      <c r="AY97" s="30"/>
      <c r="AZ97" s="19"/>
      <c r="BA97" s="134"/>
    </row>
    <row r="98" spans="1:107" s="87" customFormat="1" ht="18.75">
      <c r="A98" s="50" t="str">
        <f t="shared" si="3"/>
        <v xml:space="preserve">   </v>
      </c>
      <c r="B98" s="63">
        <v>89</v>
      </c>
      <c r="C98" s="65" t="s">
        <v>197</v>
      </c>
      <c r="D98" s="119" t="s">
        <v>44</v>
      </c>
      <c r="E98" s="65" t="s">
        <v>121</v>
      </c>
      <c r="F98" s="120" t="s">
        <v>122</v>
      </c>
      <c r="G98" s="123">
        <v>4.17</v>
      </c>
      <c r="H98" s="123">
        <v>4.17</v>
      </c>
      <c r="I98" s="85">
        <v>0</v>
      </c>
      <c r="J98" s="124">
        <v>1</v>
      </c>
      <c r="K98" s="123">
        <v>4.17</v>
      </c>
      <c r="L98" s="141">
        <v>0</v>
      </c>
      <c r="M98" s="121">
        <v>0</v>
      </c>
      <c r="N98" s="121">
        <v>0</v>
      </c>
      <c r="O98" s="86">
        <v>5</v>
      </c>
      <c r="P98" s="85">
        <v>4.17</v>
      </c>
      <c r="Q98" s="87">
        <v>100</v>
      </c>
      <c r="R98" s="86">
        <v>2</v>
      </c>
      <c r="S98" s="86">
        <v>2</v>
      </c>
      <c r="T98" s="66">
        <v>0</v>
      </c>
      <c r="U98" s="66">
        <v>0</v>
      </c>
      <c r="V98" s="66">
        <v>0</v>
      </c>
      <c r="W98" s="66">
        <v>4.17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126" t="s">
        <v>228</v>
      </c>
      <c r="AW98" s="132"/>
      <c r="AX98" s="132"/>
      <c r="AY98" s="19"/>
      <c r="AZ98" s="19"/>
      <c r="BA98" s="134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</row>
    <row r="99" spans="1:107" s="87" customFormat="1" ht="18.75">
      <c r="B99" s="63">
        <v>90</v>
      </c>
      <c r="C99" s="65" t="s">
        <v>198</v>
      </c>
      <c r="D99" s="119" t="s">
        <v>44</v>
      </c>
      <c r="E99" s="65" t="s">
        <v>121</v>
      </c>
      <c r="F99" s="120" t="s">
        <v>122</v>
      </c>
      <c r="G99" s="123">
        <v>23.71</v>
      </c>
      <c r="H99" s="123">
        <v>23.71</v>
      </c>
      <c r="I99" s="85">
        <v>0</v>
      </c>
      <c r="J99" s="124">
        <v>1</v>
      </c>
      <c r="K99" s="123">
        <v>23.71</v>
      </c>
      <c r="L99" s="141">
        <v>0</v>
      </c>
      <c r="M99" s="121">
        <v>0</v>
      </c>
      <c r="N99" s="121">
        <v>0</v>
      </c>
      <c r="O99" s="86">
        <v>14</v>
      </c>
      <c r="P99" s="85">
        <v>14.226000000000001</v>
      </c>
      <c r="Q99" s="87">
        <v>100</v>
      </c>
      <c r="R99" s="86">
        <v>2</v>
      </c>
      <c r="S99" s="86">
        <v>2</v>
      </c>
      <c r="T99" s="66">
        <v>0</v>
      </c>
      <c r="U99" s="66">
        <v>0</v>
      </c>
      <c r="V99" s="66">
        <v>0</v>
      </c>
      <c r="W99" s="66">
        <v>14.226000000000001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126" t="s">
        <v>229</v>
      </c>
      <c r="AW99" s="132"/>
      <c r="AX99" s="133"/>
      <c r="AY99" s="19"/>
      <c r="AZ99" s="19"/>
      <c r="BA99" s="134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</row>
    <row r="100" spans="1:107" ht="18.75">
      <c r="A100" s="50" t="str">
        <f t="shared" ref="A100" si="4">IF(J100=1,IF(K100&gt;0,IF(L100&gt;0,IF(N100&gt;0,11,11),IF(N100&gt;0,11,"")),IF(L100&gt;0,IF(N100&gt;0,11,""),IF(N100=0,22,""))),IF(L100&gt;0,IF(N100&gt;0,IF(P100&gt;0,66,""),IF(P100&gt;0,66,"")),IF(P100&gt;0,66,"")))&amp;" "&amp;IF(J100=1,IF(K100=0,IF(L100&gt;0,IF(N100&gt;0,IF(P100&gt;0,66,""),IF(P100&gt;0,66,"")),IF(P100&gt;0,66,"")),""),IF(P100&gt;0,66,""))&amp;" "&amp;IF(J100=1,IF(K100&gt;0,IF(P100&gt;0,IF(O100&lt;=7,IF(Q100=100,"","33"),IF(O100&lt;=25,IF(Q100&gt;0,IF(Q100&lt;100,"",33),IF(Q100=0,"","33")),IF(Q100=0,"",33))),IF(O100&gt;25,"",33)),""),IF(J100&gt;1,IF(P100&gt;0,"55",""),IF(J100=0,IF(P100&gt;0,"55","00"))))&amp;" "&amp;IF(P100&gt;0,IF(R100&gt;0,IF(S100&gt;0,"",88),77),"")</f>
        <v xml:space="preserve">   </v>
      </c>
      <c r="B100" s="63">
        <v>91</v>
      </c>
      <c r="C100" s="65" t="s">
        <v>199</v>
      </c>
      <c r="D100" s="119" t="s">
        <v>44</v>
      </c>
      <c r="E100" s="65" t="s">
        <v>121</v>
      </c>
      <c r="F100" s="120" t="s">
        <v>122</v>
      </c>
      <c r="G100" s="123">
        <v>8.81</v>
      </c>
      <c r="H100" s="123">
        <v>8.81</v>
      </c>
      <c r="I100" s="85">
        <v>0</v>
      </c>
      <c r="J100" s="124">
        <v>1</v>
      </c>
      <c r="K100" s="123">
        <v>8.81</v>
      </c>
      <c r="L100" s="141">
        <v>0</v>
      </c>
      <c r="M100" s="121">
        <v>0</v>
      </c>
      <c r="N100" s="121">
        <v>0</v>
      </c>
      <c r="O100" s="86">
        <v>6</v>
      </c>
      <c r="P100" s="85">
        <v>8.81</v>
      </c>
      <c r="Q100" s="87">
        <v>100</v>
      </c>
      <c r="R100" s="86">
        <v>2</v>
      </c>
      <c r="S100" s="86">
        <v>2</v>
      </c>
      <c r="T100" s="66">
        <v>0</v>
      </c>
      <c r="U100" s="66">
        <v>0</v>
      </c>
      <c r="V100" s="66">
        <v>0</v>
      </c>
      <c r="W100" s="66">
        <v>8.81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126" t="s">
        <v>230</v>
      </c>
      <c r="AW100" s="132"/>
      <c r="AX100" s="132"/>
      <c r="AY100" s="30"/>
      <c r="AZ100" s="19"/>
      <c r="BA100" s="134"/>
    </row>
    <row r="101" spans="1:107">
      <c r="AW101" s="131"/>
    </row>
    <row r="102" spans="1:107" ht="23.25">
      <c r="A102" s="207"/>
      <c r="B102" s="207"/>
      <c r="C102" s="137"/>
      <c r="D102" s="137"/>
      <c r="E102" s="137"/>
      <c r="F102" s="137"/>
      <c r="G102" s="137"/>
      <c r="H102" s="137"/>
      <c r="I102" s="137"/>
      <c r="J102" s="137"/>
      <c r="K102" s="137"/>
      <c r="L102" s="143"/>
    </row>
    <row r="103" spans="1:107" ht="23.25">
      <c r="A103" s="146"/>
      <c r="B103" s="144"/>
      <c r="C103" s="136"/>
      <c r="D103" s="137"/>
      <c r="E103" s="137"/>
      <c r="F103" s="137"/>
      <c r="G103" s="137"/>
      <c r="H103" s="137"/>
      <c r="I103" s="137"/>
      <c r="J103" s="137"/>
      <c r="K103" s="137"/>
      <c r="L103" s="143"/>
    </row>
    <row r="104" spans="1:107" ht="23.25">
      <c r="A104" s="137"/>
      <c r="B104" s="137"/>
      <c r="C104" s="145"/>
      <c r="D104" s="137"/>
      <c r="E104" s="137"/>
      <c r="F104" s="137"/>
      <c r="G104" s="137"/>
      <c r="H104" s="137"/>
      <c r="I104" s="137"/>
      <c r="J104" s="137"/>
      <c r="K104" s="137"/>
      <c r="L104" s="143"/>
    </row>
    <row r="105" spans="1:107" ht="23.25">
      <c r="A105" s="137"/>
      <c r="B105" s="137"/>
      <c r="C105" s="145"/>
      <c r="D105" s="137"/>
      <c r="E105" s="137"/>
      <c r="F105" s="137"/>
      <c r="G105" s="137"/>
      <c r="H105" s="137"/>
      <c r="I105" s="137"/>
      <c r="J105" s="137"/>
      <c r="K105" s="137"/>
      <c r="L105" s="143"/>
    </row>
    <row r="106" spans="1:107" ht="23.25">
      <c r="A106" s="137"/>
      <c r="B106" s="137"/>
      <c r="C106" s="145"/>
      <c r="D106" s="137"/>
      <c r="E106" s="137"/>
      <c r="F106" s="137"/>
      <c r="G106" s="137"/>
      <c r="H106" s="137"/>
      <c r="I106" s="137"/>
      <c r="J106" s="137"/>
      <c r="K106" s="137"/>
      <c r="L106" s="143"/>
    </row>
    <row r="107" spans="1:107" ht="23.25">
      <c r="A107" s="137"/>
      <c r="B107" s="137"/>
      <c r="C107" s="145"/>
      <c r="D107" s="137"/>
      <c r="E107" s="137"/>
      <c r="F107" s="137"/>
      <c r="G107" s="137"/>
      <c r="H107" s="137"/>
      <c r="I107" s="137"/>
      <c r="J107" s="137"/>
      <c r="K107" s="137"/>
      <c r="L107" s="143"/>
    </row>
    <row r="108" spans="1:107" ht="23.25">
      <c r="A108" s="137"/>
      <c r="B108" s="137"/>
      <c r="C108" s="145"/>
      <c r="D108" s="137"/>
      <c r="E108" s="137"/>
      <c r="F108" s="137"/>
      <c r="G108" s="137"/>
      <c r="H108" s="137"/>
      <c r="I108" s="137"/>
      <c r="J108" s="137"/>
      <c r="K108" s="137"/>
      <c r="L108" s="143"/>
    </row>
    <row r="109" spans="1:107" ht="23.25">
      <c r="A109" s="137"/>
      <c r="B109" s="137"/>
      <c r="C109" s="145"/>
      <c r="D109" s="137"/>
      <c r="E109" s="137"/>
      <c r="F109" s="137"/>
      <c r="G109" s="137"/>
      <c r="H109" s="137"/>
      <c r="I109" s="137"/>
      <c r="J109" s="137"/>
      <c r="K109" s="137"/>
      <c r="L109" s="143"/>
    </row>
    <row r="110" spans="1:107" ht="23.25">
      <c r="A110" s="137"/>
      <c r="B110" s="137"/>
      <c r="C110" s="145"/>
      <c r="D110" s="137"/>
      <c r="E110" s="137"/>
      <c r="F110" s="137"/>
      <c r="G110" s="137"/>
      <c r="H110" s="137"/>
      <c r="I110" s="137"/>
      <c r="J110" s="137"/>
      <c r="K110" s="137"/>
      <c r="L110" s="143"/>
    </row>
    <row r="111" spans="1:107" ht="23.2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43"/>
    </row>
    <row r="112" spans="1:107" ht="23.25">
      <c r="A112" s="137"/>
      <c r="B112" s="135"/>
      <c r="C112" s="136"/>
      <c r="D112" s="137"/>
      <c r="E112" s="137"/>
      <c r="F112" s="137"/>
      <c r="G112" s="137"/>
      <c r="H112" s="137"/>
      <c r="I112" s="137"/>
      <c r="J112" s="137"/>
      <c r="K112" s="137"/>
      <c r="L112" s="143"/>
    </row>
    <row r="113" spans="1:12" ht="23.25">
      <c r="A113" s="137"/>
      <c r="B113" s="135"/>
      <c r="C113" s="136"/>
      <c r="D113" s="137"/>
      <c r="E113" s="137"/>
      <c r="F113" s="137"/>
      <c r="G113" s="137"/>
      <c r="H113" s="137"/>
      <c r="I113" s="137"/>
      <c r="J113" s="137"/>
      <c r="K113" s="137"/>
      <c r="L113" s="143"/>
    </row>
    <row r="114" spans="1:12" ht="23.25">
      <c r="A114" s="208"/>
      <c r="B114" s="208"/>
      <c r="C114" s="136"/>
      <c r="D114" s="137"/>
      <c r="E114" s="137"/>
      <c r="F114" s="137"/>
      <c r="G114" s="137"/>
      <c r="H114" s="137"/>
      <c r="I114" s="137"/>
      <c r="J114" s="137"/>
      <c r="K114" s="137"/>
      <c r="L114" s="143"/>
    </row>
    <row r="115" spans="1:12" ht="23.25">
      <c r="A115" s="137"/>
      <c r="B115" s="137"/>
      <c r="C115" s="138"/>
      <c r="D115" s="137"/>
      <c r="E115" s="137"/>
      <c r="F115" s="137"/>
      <c r="G115" s="137"/>
      <c r="H115" s="137"/>
      <c r="I115" s="137"/>
      <c r="J115" s="137"/>
      <c r="K115" s="137"/>
      <c r="L115" s="143"/>
    </row>
    <row r="116" spans="1:12" ht="23.25">
      <c r="A116" s="137"/>
      <c r="B116" s="137"/>
      <c r="C116" s="138"/>
      <c r="D116" s="137"/>
      <c r="E116" s="137"/>
      <c r="F116" s="137"/>
      <c r="G116" s="137"/>
      <c r="H116" s="137"/>
      <c r="I116" s="137"/>
      <c r="J116" s="137"/>
      <c r="K116" s="137"/>
      <c r="L116" s="143"/>
    </row>
    <row r="117" spans="1:12" ht="23.25">
      <c r="A117" s="137"/>
      <c r="B117" s="137"/>
      <c r="C117" s="138"/>
      <c r="D117" s="137"/>
      <c r="E117" s="137"/>
      <c r="F117" s="137"/>
      <c r="G117" s="137"/>
      <c r="H117" s="137"/>
      <c r="I117" s="137"/>
      <c r="J117" s="137"/>
      <c r="K117" s="137"/>
      <c r="L117" s="143"/>
    </row>
    <row r="118" spans="1:12" ht="23.25">
      <c r="A118" s="208"/>
      <c r="B118" s="208"/>
      <c r="C118" s="136"/>
      <c r="D118" s="137"/>
      <c r="E118" s="137"/>
      <c r="F118" s="137"/>
      <c r="G118" s="137"/>
      <c r="H118" s="137"/>
      <c r="I118" s="137"/>
      <c r="J118" s="137"/>
      <c r="K118" s="137"/>
      <c r="L118" s="143"/>
    </row>
    <row r="119" spans="1:12" ht="23.25">
      <c r="A119" s="137"/>
      <c r="B119" s="137"/>
      <c r="C119" s="136"/>
      <c r="D119" s="137"/>
      <c r="E119" s="137"/>
      <c r="F119" s="137"/>
      <c r="G119" s="137"/>
      <c r="H119" s="137"/>
      <c r="I119" s="137"/>
      <c r="J119" s="137"/>
      <c r="K119" s="137"/>
      <c r="L119" s="143"/>
    </row>
    <row r="3294" spans="22:22">
      <c r="V3294" s="11" t="s">
        <v>239</v>
      </c>
    </row>
  </sheetData>
  <sheetProtection selectLockedCells="1"/>
  <mergeCells count="45">
    <mergeCell ref="A102:B102"/>
    <mergeCell ref="A114:B114"/>
    <mergeCell ref="A118:B11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conditionalFormatting sqref="T10:AU100">
    <cfRule type="cellIs" dxfId="13" priority="1" operator="greaterThan">
      <formula>0</formula>
    </cfRule>
    <cfRule type="cellIs" dxfId="12" priority="2" operator="greaterThan">
      <formula>0</formula>
    </cfRule>
  </conditionalFormatting>
  <dataValidations count="7">
    <dataValidation type="whole" allowBlank="1" showInputMessage="1" showErrorMessage="1" error="กรอกเฉพาะ 0 1 2 3" sqref="S15:S1048576 S5:S13">
      <formula1>0</formula1>
      <formula2>3</formula2>
    </dataValidation>
    <dataValidation type="whole" allowBlank="1" showInputMessage="1" showErrorMessage="1" error="กรอกเฉพาะ 0 1 2" sqref="S1:S4 R15:R1048576 R5:R13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  <ignoredErrors>
    <ignoredError sqref="A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00"/>
  <sheetViews>
    <sheetView zoomScaleNormal="100" zoomScalePageLayoutView="40" workbookViewId="0">
      <selection activeCell="D10" sqref="D10:D12"/>
    </sheetView>
  </sheetViews>
  <sheetFormatPr defaultColWidth="8.85546875" defaultRowHeight="15"/>
  <cols>
    <col min="1" max="1" width="6.42578125" style="11" bestFit="1" customWidth="1"/>
    <col min="2" max="2" width="7.85546875" style="13" bestFit="1" customWidth="1"/>
    <col min="3" max="3" width="9" style="13" bestFit="1" customWidth="1"/>
    <col min="4" max="4" width="6.42578125" style="11" customWidth="1"/>
    <col min="5" max="5" width="7.7109375" style="11" customWidth="1"/>
    <col min="6" max="6" width="4.5703125" style="11" customWidth="1"/>
    <col min="7" max="7" width="9.5703125" style="11" customWidth="1"/>
    <col min="8" max="8" width="7.42578125" style="11" customWidth="1"/>
    <col min="9" max="9" width="9.28515625" style="11" customWidth="1"/>
    <col min="10" max="10" width="5.7109375" style="11" customWidth="1"/>
    <col min="11" max="11" width="7.28515625" style="8" customWidth="1"/>
    <col min="12" max="12" width="9.42578125" style="8" customWidth="1"/>
    <col min="13" max="13" width="7.85546875" style="8" customWidth="1"/>
    <col min="14" max="14" width="7.42578125" style="8" customWidth="1"/>
    <col min="15" max="15" width="6.28515625" style="13" customWidth="1"/>
    <col min="16" max="16" width="9.140625" style="11" customWidth="1"/>
    <col min="17" max="17" width="6.140625" style="11" customWidth="1"/>
    <col min="18" max="18" width="8.42578125" style="11" customWidth="1"/>
    <col min="19" max="19" width="9.42578125" style="11" customWidth="1"/>
    <col min="20" max="37" width="5" style="11" customWidth="1"/>
    <col min="38" max="38" width="5.7109375" style="11" customWidth="1"/>
    <col min="39" max="46" width="5" style="11" customWidth="1"/>
    <col min="47" max="47" width="7" style="11" customWidth="1"/>
    <col min="48" max="51" width="6.7109375" style="11" customWidth="1"/>
    <col min="52" max="52" width="25.42578125" style="11" customWidth="1"/>
    <col min="53" max="16384" width="8.85546875" style="11"/>
  </cols>
  <sheetData>
    <row r="1" spans="1:54" s="1" customFormat="1" ht="28.5">
      <c r="B1" s="209" t="s">
        <v>29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77"/>
      <c r="AW1" s="77"/>
      <c r="AX1" s="77"/>
      <c r="AY1" s="77"/>
    </row>
    <row r="2" spans="1:54" customFormat="1" ht="23.25">
      <c r="B2" s="213" t="s">
        <v>1</v>
      </c>
      <c r="C2" s="213"/>
      <c r="D2" s="213"/>
      <c r="E2" s="213"/>
      <c r="F2" s="214" t="s">
        <v>119</v>
      </c>
      <c r="G2" s="214"/>
      <c r="H2" s="214"/>
      <c r="I2" s="214"/>
      <c r="J2" s="21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1" t="s">
        <v>2</v>
      </c>
      <c r="AM2" s="211"/>
      <c r="AN2" s="211"/>
      <c r="AO2" s="211"/>
      <c r="AP2" s="211"/>
      <c r="AQ2" s="211"/>
      <c r="AR2" s="215">
        <v>1039</v>
      </c>
      <c r="AS2" s="215"/>
      <c r="AT2" s="215"/>
      <c r="AU2" s="3"/>
      <c r="AV2" s="3"/>
    </row>
    <row r="3" spans="1:54" customFormat="1" ht="23.25">
      <c r="B3" s="213"/>
      <c r="C3" s="213"/>
      <c r="D3" s="213"/>
      <c r="E3" s="213"/>
      <c r="F3" s="214"/>
      <c r="G3" s="214"/>
      <c r="H3" s="214"/>
      <c r="I3" s="214"/>
      <c r="J3" s="214"/>
      <c r="K3" s="52"/>
      <c r="L3" s="53"/>
      <c r="M3" s="53"/>
      <c r="N3" s="57"/>
      <c r="O3" s="57"/>
      <c r="P3" s="58"/>
      <c r="Q3" s="82"/>
      <c r="R3" s="81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1" t="s">
        <v>117</v>
      </c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6">
        <v>4661.5121769879797</v>
      </c>
      <c r="AS3" s="216"/>
      <c r="AT3" s="216"/>
      <c r="AU3" s="210" t="s">
        <v>4</v>
      </c>
      <c r="AV3" s="210"/>
    </row>
    <row r="4" spans="1:54" customFormat="1" ht="23.25">
      <c r="B4" s="213"/>
      <c r="C4" s="213"/>
      <c r="D4" s="213"/>
      <c r="E4" s="213"/>
      <c r="F4" s="214"/>
      <c r="G4" s="214"/>
      <c r="H4" s="214"/>
      <c r="I4" s="214"/>
      <c r="J4" s="214"/>
      <c r="K4" s="52"/>
      <c r="L4" s="53"/>
      <c r="M4" s="53"/>
      <c r="N4" s="60"/>
      <c r="O4" s="60"/>
      <c r="P4" s="58"/>
      <c r="Q4" s="82"/>
      <c r="R4" s="81"/>
      <c r="S4" s="61"/>
      <c r="T4" s="62"/>
      <c r="U4" s="62"/>
      <c r="V4" s="5"/>
      <c r="W4" s="5"/>
      <c r="X4" s="5"/>
      <c r="Y4" s="5"/>
      <c r="Z4" s="5"/>
      <c r="AE4" s="211" t="s">
        <v>118</v>
      </c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>
        <v>2758.3561108027607</v>
      </c>
      <c r="AS4" s="212"/>
      <c r="AT4" s="212"/>
      <c r="AU4" s="210" t="s">
        <v>4</v>
      </c>
      <c r="AV4" s="210"/>
    </row>
    <row r="5" spans="1:54" customFormat="1" ht="18.75" customHeight="1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26" t="s">
        <v>6</v>
      </c>
      <c r="AR5" s="226"/>
      <c r="AS5" s="226"/>
      <c r="AT5" s="226"/>
      <c r="AU5" s="226"/>
      <c r="AV5" s="11"/>
      <c r="AW5" s="11"/>
      <c r="AX5" s="11"/>
      <c r="AY5" s="11"/>
      <c r="AZ5" s="11"/>
    </row>
    <row r="6" spans="1:54" ht="21" customHeight="1">
      <c r="A6" s="198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1" t="s">
        <v>47</v>
      </c>
      <c r="H6" s="202"/>
      <c r="I6" s="203"/>
      <c r="J6" s="174" t="s">
        <v>12</v>
      </c>
      <c r="K6" s="205" t="s">
        <v>37</v>
      </c>
      <c r="L6" s="205"/>
      <c r="M6" s="205"/>
      <c r="N6" s="205"/>
      <c r="O6" s="174" t="s">
        <v>13</v>
      </c>
      <c r="P6" s="185" t="s">
        <v>5</v>
      </c>
      <c r="Q6" s="174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220" t="s">
        <v>32</v>
      </c>
      <c r="AW6" s="221"/>
      <c r="AX6" s="221"/>
      <c r="AY6" s="222"/>
      <c r="AZ6" s="184" t="s">
        <v>48</v>
      </c>
    </row>
    <row r="7" spans="1:54" ht="18.75" customHeight="1">
      <c r="A7" s="198"/>
      <c r="B7" s="173"/>
      <c r="C7" s="173"/>
      <c r="D7" s="173"/>
      <c r="E7" s="173"/>
      <c r="F7" s="173"/>
      <c r="G7" s="204" t="s">
        <v>3</v>
      </c>
      <c r="H7" s="200" t="s">
        <v>46</v>
      </c>
      <c r="I7" s="200"/>
      <c r="J7" s="175"/>
      <c r="K7" s="206" t="s">
        <v>40</v>
      </c>
      <c r="L7" s="217" t="s">
        <v>41</v>
      </c>
      <c r="M7" s="219" t="s">
        <v>42</v>
      </c>
      <c r="N7" s="197" t="s">
        <v>43</v>
      </c>
      <c r="O7" s="175"/>
      <c r="P7" s="186"/>
      <c r="Q7" s="175"/>
      <c r="R7" s="189"/>
      <c r="S7" s="192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223"/>
      <c r="AW7" s="224"/>
      <c r="AX7" s="224"/>
      <c r="AY7" s="225"/>
      <c r="AZ7" s="184"/>
    </row>
    <row r="8" spans="1:54" ht="21.75" customHeight="1">
      <c r="A8" s="198"/>
      <c r="B8" s="173"/>
      <c r="C8" s="173"/>
      <c r="D8" s="173"/>
      <c r="E8" s="173"/>
      <c r="F8" s="173"/>
      <c r="G8" s="204"/>
      <c r="H8" s="15" t="s">
        <v>22</v>
      </c>
      <c r="I8" s="16" t="s">
        <v>23</v>
      </c>
      <c r="J8" s="176"/>
      <c r="K8" s="206"/>
      <c r="L8" s="218"/>
      <c r="M8" s="219"/>
      <c r="N8" s="197"/>
      <c r="O8" s="176"/>
      <c r="P8" s="187"/>
      <c r="Q8" s="176"/>
      <c r="R8" s="190"/>
      <c r="S8" s="193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184"/>
    </row>
    <row r="9" spans="1:54">
      <c r="A9" s="199" t="s">
        <v>28</v>
      </c>
      <c r="B9" s="199"/>
      <c r="C9" s="199"/>
      <c r="D9" s="199"/>
      <c r="E9" s="199"/>
      <c r="F9" s="199"/>
      <c r="G9" s="17">
        <f>I9+H9</f>
        <v>4720.48217698798</v>
      </c>
      <c r="H9" s="18">
        <f>SUM(H10:H99860)</f>
        <v>3977.1987297182282</v>
      </c>
      <c r="I9" s="18">
        <f>SUM(I10:I99860)</f>
        <v>743.28344726975172</v>
      </c>
      <c r="J9" s="18"/>
      <c r="K9" s="18">
        <f>SUM(K10:K99860)</f>
        <v>2758.2099999999991</v>
      </c>
      <c r="L9" s="18">
        <f>SUM(L10:L99860)</f>
        <v>1633.45</v>
      </c>
      <c r="M9" s="18">
        <f>SUM(M10:M99860)</f>
        <v>0</v>
      </c>
      <c r="N9" s="18">
        <f>SUM(N10:N99860)</f>
        <v>400.03</v>
      </c>
      <c r="O9" s="18"/>
      <c r="P9" s="18">
        <f>SUM(P10:P99860)</f>
        <v>366.20600000000002</v>
      </c>
      <c r="Q9" s="18"/>
      <c r="R9" s="18"/>
      <c r="S9" s="18"/>
      <c r="T9" s="18">
        <f t="shared" ref="T9:AY9" si="0">SUM(T10:T99864)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43.758000000000003</v>
      </c>
      <c r="AE9" s="18">
        <f t="shared" si="0"/>
        <v>22.015999999999998</v>
      </c>
      <c r="AF9" s="18">
        <f t="shared" si="0"/>
        <v>18.756999999999998</v>
      </c>
      <c r="AG9" s="18">
        <f t="shared" si="0"/>
        <v>19.553999999999998</v>
      </c>
      <c r="AH9" s="18">
        <f t="shared" si="0"/>
        <v>39.408000000000001</v>
      </c>
      <c r="AI9" s="18">
        <f t="shared" si="0"/>
        <v>0</v>
      </c>
      <c r="AJ9" s="18">
        <f t="shared" si="0"/>
        <v>24.3</v>
      </c>
      <c r="AK9" s="18">
        <f t="shared" si="0"/>
        <v>44.652000000000001</v>
      </c>
      <c r="AL9" s="18">
        <f t="shared" si="0"/>
        <v>0</v>
      </c>
      <c r="AM9" s="18">
        <f t="shared" si="0"/>
        <v>0</v>
      </c>
      <c r="AN9" s="18">
        <f t="shared" si="0"/>
        <v>24.65</v>
      </c>
      <c r="AO9" s="18">
        <f t="shared" si="0"/>
        <v>57.02</v>
      </c>
      <c r="AP9" s="18">
        <f t="shared" si="0"/>
        <v>72.09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8">
        <f t="shared" si="0"/>
        <v>130</v>
      </c>
      <c r="AW9" s="18">
        <f t="shared" si="0"/>
        <v>100</v>
      </c>
      <c r="AX9" s="18">
        <f t="shared" si="0"/>
        <v>130</v>
      </c>
      <c r="AY9" s="18">
        <f t="shared" si="0"/>
        <v>0</v>
      </c>
      <c r="AZ9" s="167">
        <f>SUM(T9:AU9)</f>
        <v>366.20500000000004</v>
      </c>
    </row>
    <row r="10" spans="1:54" s="19" customFormat="1" ht="18.75">
      <c r="A10" s="50" t="str">
        <f t="shared" ref="A10:A38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3">
        <v>1</v>
      </c>
      <c r="C10" s="64" t="s">
        <v>120</v>
      </c>
      <c r="D10" s="119" t="s">
        <v>44</v>
      </c>
      <c r="E10" s="65" t="s">
        <v>121</v>
      </c>
      <c r="F10" s="120" t="s">
        <v>122</v>
      </c>
      <c r="G10" s="66">
        <v>6.3793876188800001</v>
      </c>
      <c r="H10" s="67">
        <v>6.3793876188800001</v>
      </c>
      <c r="I10" s="67">
        <v>0</v>
      </c>
      <c r="J10" s="24">
        <v>1</v>
      </c>
      <c r="K10" s="121">
        <v>16.89</v>
      </c>
      <c r="L10" s="141">
        <v>0</v>
      </c>
      <c r="M10" s="121">
        <v>0</v>
      </c>
      <c r="N10" s="121">
        <v>0</v>
      </c>
      <c r="O10" s="24">
        <v>12</v>
      </c>
      <c r="P10" s="66">
        <v>10.134</v>
      </c>
      <c r="Q10" s="68">
        <v>60</v>
      </c>
      <c r="R10" s="24">
        <v>2</v>
      </c>
      <c r="S10" s="24">
        <v>2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10.135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22">
        <v>10</v>
      </c>
      <c r="AW10" s="122">
        <v>10</v>
      </c>
      <c r="AX10" s="122">
        <v>10</v>
      </c>
      <c r="AY10" s="122">
        <v>0</v>
      </c>
      <c r="AZ10" s="126" t="s">
        <v>221</v>
      </c>
      <c r="BA10" s="20"/>
      <c r="BB10" s="20"/>
    </row>
    <row r="11" spans="1:54" ht="18.75">
      <c r="A11" s="50" t="str">
        <f t="shared" si="1"/>
        <v xml:space="preserve">    </v>
      </c>
      <c r="B11" s="63">
        <v>2</v>
      </c>
      <c r="C11" s="64" t="s">
        <v>124</v>
      </c>
      <c r="D11" s="119" t="s">
        <v>44</v>
      </c>
      <c r="E11" s="65" t="s">
        <v>121</v>
      </c>
      <c r="F11" s="120" t="s">
        <v>122</v>
      </c>
      <c r="G11" s="66">
        <v>85.595071756899998</v>
      </c>
      <c r="H11" s="67">
        <v>85.595071756899998</v>
      </c>
      <c r="I11" s="67">
        <v>0</v>
      </c>
      <c r="J11" s="24">
        <v>2</v>
      </c>
      <c r="K11" s="121">
        <v>90</v>
      </c>
      <c r="L11" s="141">
        <v>0</v>
      </c>
      <c r="M11" s="121">
        <v>0</v>
      </c>
      <c r="N11" s="121">
        <v>0</v>
      </c>
      <c r="O11" s="24">
        <v>0</v>
      </c>
      <c r="P11" s="66">
        <v>0</v>
      </c>
      <c r="Q11" s="68">
        <v>0</v>
      </c>
      <c r="R11" s="24">
        <v>0</v>
      </c>
      <c r="S11" s="24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122"/>
      <c r="AW11" s="122"/>
      <c r="AX11" s="122"/>
      <c r="AY11" s="122"/>
      <c r="AZ11" s="126"/>
      <c r="BA11" s="20"/>
    </row>
    <row r="12" spans="1:54" ht="18.75">
      <c r="A12" s="50" t="str">
        <f t="shared" si="1"/>
        <v xml:space="preserve">    </v>
      </c>
      <c r="B12" s="63">
        <v>3</v>
      </c>
      <c r="C12" s="64" t="s">
        <v>125</v>
      </c>
      <c r="D12" s="119" t="s">
        <v>44</v>
      </c>
      <c r="E12" s="65" t="s">
        <v>121</v>
      </c>
      <c r="F12" s="120" t="s">
        <v>122</v>
      </c>
      <c r="G12" s="66">
        <v>17.4688376159</v>
      </c>
      <c r="H12" s="67">
        <v>17.4688376159</v>
      </c>
      <c r="I12" s="67">
        <v>0</v>
      </c>
      <c r="J12" s="24">
        <v>1</v>
      </c>
      <c r="K12" s="121">
        <v>45.03</v>
      </c>
      <c r="L12" s="141">
        <v>0</v>
      </c>
      <c r="M12" s="121">
        <v>0</v>
      </c>
      <c r="N12" s="121">
        <v>0</v>
      </c>
      <c r="O12" s="24">
        <v>10</v>
      </c>
      <c r="P12" s="66">
        <v>27.018000000000001</v>
      </c>
      <c r="Q12" s="68">
        <v>60</v>
      </c>
      <c r="R12" s="24">
        <v>2</v>
      </c>
      <c r="S12" s="24">
        <v>2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27.018000000000001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122">
        <v>10</v>
      </c>
      <c r="AW12" s="122">
        <v>10</v>
      </c>
      <c r="AX12" s="122">
        <v>10</v>
      </c>
      <c r="AY12" s="122">
        <v>0</v>
      </c>
      <c r="AZ12" s="126" t="s">
        <v>232</v>
      </c>
      <c r="BA12" s="20"/>
    </row>
    <row r="13" spans="1:54" ht="18.75">
      <c r="A13" s="50" t="str">
        <f t="shared" si="1"/>
        <v xml:space="preserve">    </v>
      </c>
      <c r="B13" s="63">
        <v>4</v>
      </c>
      <c r="C13" s="64" t="s">
        <v>126</v>
      </c>
      <c r="D13" s="119" t="s">
        <v>195</v>
      </c>
      <c r="E13" s="65" t="s">
        <v>121</v>
      </c>
      <c r="F13" s="120" t="s">
        <v>122</v>
      </c>
      <c r="G13" s="66">
        <v>81.934937002241512</v>
      </c>
      <c r="H13" s="67">
        <v>3.6869696681900002</v>
      </c>
      <c r="I13" s="67">
        <v>78.247967334051509</v>
      </c>
      <c r="J13" s="24">
        <v>1</v>
      </c>
      <c r="K13" s="121">
        <v>0</v>
      </c>
      <c r="L13" s="141">
        <v>75.64</v>
      </c>
      <c r="M13" s="121">
        <v>0</v>
      </c>
      <c r="N13" s="121">
        <v>0</v>
      </c>
      <c r="O13" s="24">
        <v>5</v>
      </c>
      <c r="P13" s="66">
        <v>0</v>
      </c>
      <c r="Q13" s="68">
        <v>0</v>
      </c>
      <c r="R13" s="24">
        <v>0</v>
      </c>
      <c r="S13" s="24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122"/>
      <c r="AW13" s="122"/>
      <c r="AX13" s="122"/>
      <c r="AY13" s="122"/>
      <c r="AZ13" s="126" t="s">
        <v>220</v>
      </c>
      <c r="BA13" s="20"/>
    </row>
    <row r="14" spans="1:54" ht="18.75">
      <c r="A14" s="50" t="str">
        <f t="shared" si="1"/>
        <v xml:space="preserve">    </v>
      </c>
      <c r="B14" s="63">
        <v>5</v>
      </c>
      <c r="C14" s="64" t="s">
        <v>126</v>
      </c>
      <c r="D14" s="119" t="s">
        <v>196</v>
      </c>
      <c r="E14" s="65" t="s">
        <v>121</v>
      </c>
      <c r="F14" s="120" t="s">
        <v>122</v>
      </c>
      <c r="G14" s="66">
        <v>0</v>
      </c>
      <c r="H14" s="67">
        <v>0</v>
      </c>
      <c r="I14" s="67">
        <v>0</v>
      </c>
      <c r="J14" s="24">
        <v>2</v>
      </c>
      <c r="K14" s="121">
        <v>0</v>
      </c>
      <c r="L14" s="141">
        <v>5.79</v>
      </c>
      <c r="M14" s="121">
        <v>0</v>
      </c>
      <c r="N14" s="121">
        <v>0</v>
      </c>
      <c r="O14" s="24">
        <v>0</v>
      </c>
      <c r="P14" s="66">
        <v>0</v>
      </c>
      <c r="Q14" s="68">
        <v>0</v>
      </c>
      <c r="R14" s="24">
        <v>0</v>
      </c>
      <c r="S14" s="24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122"/>
      <c r="AW14" s="122"/>
      <c r="AX14" s="122"/>
      <c r="AY14" s="122"/>
      <c r="AZ14" s="126"/>
      <c r="BA14" s="20"/>
    </row>
    <row r="15" spans="1:54" ht="18.75">
      <c r="A15" s="50" t="str">
        <f t="shared" si="1"/>
        <v xml:space="preserve">    </v>
      </c>
      <c r="B15" s="63">
        <v>6</v>
      </c>
      <c r="C15" s="64" t="s">
        <v>127</v>
      </c>
      <c r="D15" s="119" t="s">
        <v>44</v>
      </c>
      <c r="E15" s="65" t="s">
        <v>121</v>
      </c>
      <c r="F15" s="120" t="s">
        <v>122</v>
      </c>
      <c r="G15" s="66">
        <v>40.166296264800003</v>
      </c>
      <c r="H15" s="67">
        <v>40.166296264800003</v>
      </c>
      <c r="I15" s="67">
        <v>0</v>
      </c>
      <c r="J15" s="24">
        <v>2</v>
      </c>
      <c r="K15" s="121">
        <v>46.26</v>
      </c>
      <c r="L15" s="141">
        <v>0</v>
      </c>
      <c r="M15" s="121">
        <v>0</v>
      </c>
      <c r="N15" s="121">
        <v>0</v>
      </c>
      <c r="O15" s="24">
        <v>0</v>
      </c>
      <c r="P15" s="66">
        <v>0</v>
      </c>
      <c r="Q15" s="68">
        <v>0</v>
      </c>
      <c r="R15" s="24">
        <v>0</v>
      </c>
      <c r="S15" s="24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122"/>
      <c r="AW15" s="122"/>
      <c r="AX15" s="122"/>
      <c r="AY15" s="122"/>
      <c r="AZ15" s="126" t="s">
        <v>220</v>
      </c>
      <c r="BA15" s="20"/>
    </row>
    <row r="16" spans="1:54" ht="18.75">
      <c r="A16" s="50" t="str">
        <f t="shared" si="1"/>
        <v xml:space="preserve">    </v>
      </c>
      <c r="B16" s="63">
        <v>7</v>
      </c>
      <c r="C16" s="64" t="s">
        <v>128</v>
      </c>
      <c r="D16" s="119" t="s">
        <v>195</v>
      </c>
      <c r="E16" s="65" t="s">
        <v>121</v>
      </c>
      <c r="F16" s="120" t="s">
        <v>122</v>
      </c>
      <c r="G16" s="66">
        <v>11.760168182546602</v>
      </c>
      <c r="H16" s="67">
        <v>0.233689909069</v>
      </c>
      <c r="I16" s="67">
        <v>11.526478273477602</v>
      </c>
      <c r="J16" s="24">
        <v>1</v>
      </c>
      <c r="K16" s="121">
        <v>0</v>
      </c>
      <c r="L16" s="141">
        <v>9.4</v>
      </c>
      <c r="M16" s="121">
        <v>0</v>
      </c>
      <c r="N16" s="121">
        <v>0</v>
      </c>
      <c r="O16" s="24">
        <v>10</v>
      </c>
      <c r="P16" s="66">
        <v>0</v>
      </c>
      <c r="Q16" s="68">
        <v>0</v>
      </c>
      <c r="R16" s="24">
        <v>0</v>
      </c>
      <c r="S16" s="24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122"/>
      <c r="AW16" s="122"/>
      <c r="AX16" s="122"/>
      <c r="AY16" s="122"/>
      <c r="AZ16" s="126" t="s">
        <v>220</v>
      </c>
      <c r="BA16" s="20"/>
    </row>
    <row r="17" spans="1:53" ht="18.75">
      <c r="A17" s="50" t="str">
        <f t="shared" si="1"/>
        <v xml:space="preserve">    </v>
      </c>
      <c r="B17" s="63">
        <v>8</v>
      </c>
      <c r="C17" s="64" t="s">
        <v>128</v>
      </c>
      <c r="D17" s="119" t="s">
        <v>196</v>
      </c>
      <c r="E17" s="65" t="s">
        <v>121</v>
      </c>
      <c r="F17" s="120" t="s">
        <v>122</v>
      </c>
      <c r="G17" s="66">
        <v>0</v>
      </c>
      <c r="H17" s="67">
        <v>0</v>
      </c>
      <c r="I17" s="67">
        <v>0</v>
      </c>
      <c r="J17" s="24">
        <v>2</v>
      </c>
      <c r="K17" s="121">
        <v>0</v>
      </c>
      <c r="L17" s="141">
        <v>2.4700000000000002</v>
      </c>
      <c r="M17" s="121">
        <v>0</v>
      </c>
      <c r="N17" s="121">
        <v>0</v>
      </c>
      <c r="O17" s="24">
        <v>0</v>
      </c>
      <c r="P17" s="66">
        <v>0</v>
      </c>
      <c r="Q17" s="68">
        <v>0</v>
      </c>
      <c r="R17" s="24">
        <v>0</v>
      </c>
      <c r="S17" s="24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122"/>
      <c r="AW17" s="122"/>
      <c r="AX17" s="122"/>
      <c r="AY17" s="122"/>
      <c r="AZ17" s="126"/>
      <c r="BA17" s="20"/>
    </row>
    <row r="18" spans="1:53" ht="18.75">
      <c r="A18" s="50" t="str">
        <f t="shared" si="1"/>
        <v xml:space="preserve">    </v>
      </c>
      <c r="B18" s="63">
        <v>9</v>
      </c>
      <c r="C18" s="64" t="s">
        <v>129</v>
      </c>
      <c r="D18" s="119" t="s">
        <v>44</v>
      </c>
      <c r="E18" s="65" t="s">
        <v>121</v>
      </c>
      <c r="F18" s="120" t="s">
        <v>122</v>
      </c>
      <c r="G18" s="66">
        <v>15.7094878931</v>
      </c>
      <c r="H18" s="67">
        <v>15.7094878931</v>
      </c>
      <c r="I18" s="67">
        <v>0</v>
      </c>
      <c r="J18" s="24">
        <v>1</v>
      </c>
      <c r="K18" s="121">
        <v>0</v>
      </c>
      <c r="L18" s="141">
        <v>14.42</v>
      </c>
      <c r="M18" s="121">
        <v>0</v>
      </c>
      <c r="N18" s="121">
        <v>0</v>
      </c>
      <c r="O18" s="24">
        <v>15</v>
      </c>
      <c r="P18" s="66">
        <v>0</v>
      </c>
      <c r="Q18" s="68">
        <v>0</v>
      </c>
      <c r="R18" s="24">
        <v>0</v>
      </c>
      <c r="S18" s="24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122"/>
      <c r="AW18" s="122"/>
      <c r="AX18" s="122"/>
      <c r="AY18" s="122"/>
      <c r="AZ18" s="126" t="s">
        <v>220</v>
      </c>
      <c r="BA18" s="20"/>
    </row>
    <row r="19" spans="1:53" ht="18.75">
      <c r="A19" s="50" t="str">
        <f t="shared" si="1"/>
        <v xml:space="preserve">    </v>
      </c>
      <c r="B19" s="63">
        <v>10</v>
      </c>
      <c r="C19" s="64" t="s">
        <v>130</v>
      </c>
      <c r="D19" s="119" t="s">
        <v>195</v>
      </c>
      <c r="E19" s="65" t="s">
        <v>121</v>
      </c>
      <c r="F19" s="120" t="s">
        <v>122</v>
      </c>
      <c r="G19" s="66">
        <v>74.138522816160901</v>
      </c>
      <c r="H19" s="67">
        <v>73.669781233799995</v>
      </c>
      <c r="I19" s="67">
        <v>0.46874158236090002</v>
      </c>
      <c r="J19" s="24">
        <v>1</v>
      </c>
      <c r="K19" s="121">
        <v>0</v>
      </c>
      <c r="L19" s="141">
        <v>71.2</v>
      </c>
      <c r="M19" s="121">
        <v>0</v>
      </c>
      <c r="N19" s="121">
        <v>0</v>
      </c>
      <c r="O19" s="24">
        <v>3</v>
      </c>
      <c r="P19" s="66">
        <v>0</v>
      </c>
      <c r="Q19" s="68">
        <v>0</v>
      </c>
      <c r="R19" s="24">
        <v>0</v>
      </c>
      <c r="S19" s="24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122"/>
      <c r="AW19" s="122"/>
      <c r="AX19" s="122"/>
      <c r="AY19" s="122"/>
      <c r="AZ19" s="126" t="s">
        <v>220</v>
      </c>
      <c r="BA19" s="20"/>
    </row>
    <row r="20" spans="1:53" ht="18.75">
      <c r="A20" s="50" t="str">
        <f t="shared" si="1"/>
        <v xml:space="preserve">    </v>
      </c>
      <c r="B20" s="63">
        <v>11</v>
      </c>
      <c r="C20" s="64" t="s">
        <v>130</v>
      </c>
      <c r="D20" s="119" t="s">
        <v>196</v>
      </c>
      <c r="E20" s="65" t="s">
        <v>121</v>
      </c>
      <c r="F20" s="120" t="s">
        <v>122</v>
      </c>
      <c r="G20" s="66">
        <v>0</v>
      </c>
      <c r="H20" s="67">
        <v>0</v>
      </c>
      <c r="I20" s="67">
        <v>0</v>
      </c>
      <c r="J20" s="24">
        <v>2</v>
      </c>
      <c r="K20" s="121">
        <v>0</v>
      </c>
      <c r="L20" s="141">
        <v>6.19</v>
      </c>
      <c r="M20" s="121">
        <v>0</v>
      </c>
      <c r="N20" s="121">
        <v>0</v>
      </c>
      <c r="O20" s="24">
        <v>0</v>
      </c>
      <c r="P20" s="66">
        <v>0</v>
      </c>
      <c r="Q20" s="68">
        <v>0</v>
      </c>
      <c r="R20" s="24">
        <v>0</v>
      </c>
      <c r="S20" s="24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122"/>
      <c r="AW20" s="122"/>
      <c r="AX20" s="122"/>
      <c r="AY20" s="122"/>
      <c r="AZ20" s="126"/>
      <c r="BA20" s="20"/>
    </row>
    <row r="21" spans="1:53" ht="18.75">
      <c r="A21" s="50" t="str">
        <f t="shared" si="1"/>
        <v xml:space="preserve">    </v>
      </c>
      <c r="B21" s="63">
        <v>12</v>
      </c>
      <c r="C21" s="64" t="s">
        <v>131</v>
      </c>
      <c r="D21" s="119" t="s">
        <v>44</v>
      </c>
      <c r="E21" s="65" t="s">
        <v>121</v>
      </c>
      <c r="F21" s="120" t="s">
        <v>122</v>
      </c>
      <c r="G21" s="66">
        <v>89.987274608700005</v>
      </c>
      <c r="H21" s="67">
        <v>89.987274608700005</v>
      </c>
      <c r="I21" s="67">
        <v>0</v>
      </c>
      <c r="J21" s="24">
        <v>2</v>
      </c>
      <c r="K21" s="121">
        <v>103.57</v>
      </c>
      <c r="L21" s="141">
        <v>0</v>
      </c>
      <c r="M21" s="121">
        <v>0</v>
      </c>
      <c r="N21" s="121">
        <v>0</v>
      </c>
      <c r="O21" s="24" t="s">
        <v>123</v>
      </c>
      <c r="P21" s="66">
        <v>0</v>
      </c>
      <c r="Q21" s="68">
        <v>0</v>
      </c>
      <c r="R21" s="24">
        <v>0</v>
      </c>
      <c r="S21" s="24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122"/>
      <c r="AW21" s="122"/>
      <c r="AX21" s="122"/>
      <c r="AY21" s="122"/>
      <c r="AZ21" s="126" t="s">
        <v>220</v>
      </c>
      <c r="BA21" s="20"/>
    </row>
    <row r="22" spans="1:53" ht="18.75">
      <c r="A22" s="50" t="str">
        <f t="shared" si="1"/>
        <v xml:space="preserve">    </v>
      </c>
      <c r="B22" s="63">
        <v>13</v>
      </c>
      <c r="C22" s="64" t="s">
        <v>132</v>
      </c>
      <c r="D22" s="119" t="s">
        <v>44</v>
      </c>
      <c r="E22" s="65" t="s">
        <v>121</v>
      </c>
      <c r="F22" s="120" t="s">
        <v>122</v>
      </c>
      <c r="G22" s="66">
        <v>1231.5474101499999</v>
      </c>
      <c r="H22" s="67">
        <v>1231.5474101499999</v>
      </c>
      <c r="I22" s="67">
        <v>0</v>
      </c>
      <c r="J22" s="24">
        <v>2</v>
      </c>
      <c r="K22" s="121">
        <v>1244.8599999999999</v>
      </c>
      <c r="L22" s="141">
        <v>0</v>
      </c>
      <c r="M22" s="121">
        <v>0</v>
      </c>
      <c r="N22" s="121">
        <v>0</v>
      </c>
      <c r="O22" s="24" t="s">
        <v>123</v>
      </c>
      <c r="P22" s="66">
        <v>0</v>
      </c>
      <c r="Q22" s="68">
        <v>0</v>
      </c>
      <c r="R22" s="24">
        <v>0</v>
      </c>
      <c r="S22" s="24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122"/>
      <c r="AW22" s="122"/>
      <c r="AX22" s="122"/>
      <c r="AY22" s="122"/>
      <c r="AZ22" s="126" t="s">
        <v>220</v>
      </c>
      <c r="BA22" s="20"/>
    </row>
    <row r="23" spans="1:53" ht="18.75">
      <c r="A23" s="50" t="str">
        <f t="shared" si="1"/>
        <v xml:space="preserve">    </v>
      </c>
      <c r="B23" s="63">
        <v>14</v>
      </c>
      <c r="C23" s="64" t="s">
        <v>133</v>
      </c>
      <c r="D23" s="119" t="s">
        <v>44</v>
      </c>
      <c r="E23" s="65" t="s">
        <v>121</v>
      </c>
      <c r="F23" s="120" t="s">
        <v>122</v>
      </c>
      <c r="G23" s="66">
        <v>183.82297999100001</v>
      </c>
      <c r="H23" s="67">
        <v>183.82297999100001</v>
      </c>
      <c r="I23" s="67">
        <v>0</v>
      </c>
      <c r="J23" s="24">
        <v>1</v>
      </c>
      <c r="K23" s="121">
        <v>0</v>
      </c>
      <c r="L23" s="141">
        <v>169.84</v>
      </c>
      <c r="M23" s="121">
        <v>0</v>
      </c>
      <c r="N23" s="121">
        <v>0</v>
      </c>
      <c r="O23" s="24">
        <v>15</v>
      </c>
      <c r="P23" s="66">
        <v>0</v>
      </c>
      <c r="Q23" s="68">
        <v>0</v>
      </c>
      <c r="R23" s="24">
        <v>0</v>
      </c>
      <c r="S23" s="24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122"/>
      <c r="AW23" s="122"/>
      <c r="AX23" s="122"/>
      <c r="AY23" s="122"/>
      <c r="AZ23" s="126" t="s">
        <v>220</v>
      </c>
      <c r="BA23" s="20"/>
    </row>
    <row r="24" spans="1:53" ht="18.75">
      <c r="A24" s="50" t="str">
        <f t="shared" si="1"/>
        <v xml:space="preserve">    </v>
      </c>
      <c r="B24" s="63">
        <v>15</v>
      </c>
      <c r="C24" s="64" t="s">
        <v>134</v>
      </c>
      <c r="D24" s="119" t="s">
        <v>44</v>
      </c>
      <c r="E24" s="65" t="s">
        <v>121</v>
      </c>
      <c r="F24" s="120" t="s">
        <v>122</v>
      </c>
      <c r="G24" s="66">
        <v>7.6568180583099998</v>
      </c>
      <c r="H24" s="67">
        <v>7.6568180583099998</v>
      </c>
      <c r="I24" s="67">
        <v>0</v>
      </c>
      <c r="J24" s="24">
        <v>2</v>
      </c>
      <c r="K24" s="121">
        <v>7.26</v>
      </c>
      <c r="L24" s="141">
        <v>0</v>
      </c>
      <c r="M24" s="121">
        <v>0</v>
      </c>
      <c r="N24" s="121">
        <v>0</v>
      </c>
      <c r="O24" s="24" t="s">
        <v>123</v>
      </c>
      <c r="P24" s="66">
        <v>0</v>
      </c>
      <c r="Q24" s="68">
        <v>0</v>
      </c>
      <c r="R24" s="24">
        <v>0</v>
      </c>
      <c r="S24" s="24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122"/>
      <c r="AW24" s="122"/>
      <c r="AX24" s="122"/>
      <c r="AY24" s="122"/>
      <c r="AZ24" s="126" t="s">
        <v>220</v>
      </c>
      <c r="BA24" s="20"/>
    </row>
    <row r="25" spans="1:53" ht="18.75">
      <c r="A25" s="50" t="str">
        <f t="shared" si="1"/>
        <v xml:space="preserve">    </v>
      </c>
      <c r="B25" s="63">
        <v>16</v>
      </c>
      <c r="C25" s="64" t="s">
        <v>135</v>
      </c>
      <c r="D25" s="119" t="s">
        <v>44</v>
      </c>
      <c r="E25" s="65" t="s">
        <v>121</v>
      </c>
      <c r="F25" s="120" t="s">
        <v>122</v>
      </c>
      <c r="G25" s="66">
        <v>20.327138306559998</v>
      </c>
      <c r="H25" s="67">
        <v>0</v>
      </c>
      <c r="I25" s="67">
        <v>20.327138306559998</v>
      </c>
      <c r="J25" s="24">
        <v>1</v>
      </c>
      <c r="K25" s="121">
        <v>0</v>
      </c>
      <c r="L25" s="141">
        <v>19.66</v>
      </c>
      <c r="M25" s="121">
        <v>0</v>
      </c>
      <c r="N25" s="121">
        <v>0</v>
      </c>
      <c r="O25" s="24">
        <v>8</v>
      </c>
      <c r="P25" s="66">
        <v>0</v>
      </c>
      <c r="Q25" s="68">
        <v>0</v>
      </c>
      <c r="R25" s="24">
        <v>0</v>
      </c>
      <c r="S25" s="24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122"/>
      <c r="AW25" s="122"/>
      <c r="AX25" s="122"/>
      <c r="AY25" s="122"/>
      <c r="AZ25" s="126" t="s">
        <v>220</v>
      </c>
      <c r="BA25" s="20"/>
    </row>
    <row r="26" spans="1:53" ht="18.75">
      <c r="A26" s="50" t="str">
        <f t="shared" si="1"/>
        <v xml:space="preserve">    </v>
      </c>
      <c r="B26" s="63">
        <v>17</v>
      </c>
      <c r="C26" s="64" t="s">
        <v>136</v>
      </c>
      <c r="D26" s="119" t="s">
        <v>44</v>
      </c>
      <c r="E26" s="65" t="s">
        <v>121</v>
      </c>
      <c r="F26" s="120" t="s">
        <v>122</v>
      </c>
      <c r="G26" s="66">
        <v>18.727249223703996</v>
      </c>
      <c r="H26" s="67">
        <v>0</v>
      </c>
      <c r="I26" s="67">
        <v>18.727249223703996</v>
      </c>
      <c r="J26" s="24">
        <v>1</v>
      </c>
      <c r="K26" s="121">
        <v>0</v>
      </c>
      <c r="L26" s="141">
        <v>17.39</v>
      </c>
      <c r="M26" s="121">
        <v>0</v>
      </c>
      <c r="N26" s="121">
        <v>0</v>
      </c>
      <c r="O26" s="24">
        <v>10</v>
      </c>
      <c r="P26" s="66">
        <v>0</v>
      </c>
      <c r="Q26" s="68">
        <v>0</v>
      </c>
      <c r="R26" s="24">
        <v>0</v>
      </c>
      <c r="S26" s="24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122"/>
      <c r="AW26" s="122"/>
      <c r="AX26" s="122"/>
      <c r="AY26" s="122"/>
      <c r="AZ26" s="126" t="s">
        <v>220</v>
      </c>
      <c r="BA26" s="20"/>
    </row>
    <row r="27" spans="1:53" ht="18.75">
      <c r="A27" s="50" t="str">
        <f t="shared" si="1"/>
        <v xml:space="preserve">    </v>
      </c>
      <c r="B27" s="63">
        <v>18</v>
      </c>
      <c r="C27" s="64" t="s">
        <v>137</v>
      </c>
      <c r="D27" s="119" t="s">
        <v>195</v>
      </c>
      <c r="E27" s="65" t="s">
        <v>121</v>
      </c>
      <c r="F27" s="120" t="s">
        <v>122</v>
      </c>
      <c r="G27" s="66">
        <v>21.330333058899999</v>
      </c>
      <c r="H27" s="67">
        <v>21.330333058899999</v>
      </c>
      <c r="I27" s="67">
        <v>0</v>
      </c>
      <c r="J27" s="24">
        <v>1</v>
      </c>
      <c r="K27" s="121">
        <v>0</v>
      </c>
      <c r="L27" s="141">
        <v>0</v>
      </c>
      <c r="M27" s="121">
        <v>0</v>
      </c>
      <c r="N27" s="121">
        <v>4.92</v>
      </c>
      <c r="O27" s="24">
        <v>5</v>
      </c>
      <c r="P27" s="66">
        <v>0</v>
      </c>
      <c r="Q27" s="68">
        <v>0</v>
      </c>
      <c r="R27" s="24">
        <v>0</v>
      </c>
      <c r="S27" s="24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122"/>
      <c r="AW27" s="122"/>
      <c r="AX27" s="122"/>
      <c r="AY27" s="122"/>
      <c r="AZ27" s="126" t="s">
        <v>233</v>
      </c>
      <c r="BA27" s="20"/>
    </row>
    <row r="28" spans="1:53" ht="18.75">
      <c r="A28" s="50" t="str">
        <f t="shared" si="1"/>
        <v xml:space="preserve">    </v>
      </c>
      <c r="B28" s="63">
        <v>19</v>
      </c>
      <c r="C28" s="64" t="s">
        <v>137</v>
      </c>
      <c r="D28" s="119" t="s">
        <v>196</v>
      </c>
      <c r="E28" s="65" t="s">
        <v>121</v>
      </c>
      <c r="F28" s="120" t="s">
        <v>122</v>
      </c>
      <c r="G28" s="66">
        <v>0</v>
      </c>
      <c r="H28" s="67">
        <v>0</v>
      </c>
      <c r="I28" s="67">
        <v>0</v>
      </c>
      <c r="J28" s="24">
        <v>2</v>
      </c>
      <c r="K28" s="121">
        <v>0</v>
      </c>
      <c r="L28" s="141">
        <v>0</v>
      </c>
      <c r="M28" s="121">
        <v>0</v>
      </c>
      <c r="N28" s="121">
        <v>14.94</v>
      </c>
      <c r="O28" s="24" t="s">
        <v>123</v>
      </c>
      <c r="P28" s="66">
        <v>0</v>
      </c>
      <c r="Q28" s="68">
        <v>0</v>
      </c>
      <c r="R28" s="24">
        <v>0</v>
      </c>
      <c r="S28" s="24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122"/>
      <c r="AW28" s="122"/>
      <c r="AX28" s="122"/>
      <c r="AY28" s="122"/>
      <c r="AZ28" s="126" t="s">
        <v>233</v>
      </c>
      <c r="BA28" s="20"/>
    </row>
    <row r="29" spans="1:53" ht="18.75">
      <c r="A29" s="50" t="str">
        <f t="shared" si="1"/>
        <v xml:space="preserve">    </v>
      </c>
      <c r="B29" s="63">
        <v>20</v>
      </c>
      <c r="C29" s="64" t="s">
        <v>138</v>
      </c>
      <c r="D29" s="119" t="s">
        <v>195</v>
      </c>
      <c r="E29" s="65" t="s">
        <v>121</v>
      </c>
      <c r="F29" s="120" t="s">
        <v>122</v>
      </c>
      <c r="G29" s="66">
        <v>68.364455098099995</v>
      </c>
      <c r="H29" s="67">
        <v>68.364455098099995</v>
      </c>
      <c r="I29" s="67">
        <v>0</v>
      </c>
      <c r="J29" s="24">
        <v>1</v>
      </c>
      <c r="K29" s="121">
        <v>72.930000000000007</v>
      </c>
      <c r="L29" s="141">
        <v>0</v>
      </c>
      <c r="M29" s="121">
        <v>0</v>
      </c>
      <c r="N29" s="121">
        <v>0</v>
      </c>
      <c r="O29" s="24">
        <v>8</v>
      </c>
      <c r="P29" s="66">
        <v>43.758000000000003</v>
      </c>
      <c r="Q29" s="68">
        <v>60</v>
      </c>
      <c r="R29" s="24">
        <v>2</v>
      </c>
      <c r="S29" s="24">
        <v>2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43.758000000000003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122">
        <v>20</v>
      </c>
      <c r="AW29" s="122">
        <v>10</v>
      </c>
      <c r="AX29" s="122">
        <v>20</v>
      </c>
      <c r="AY29" s="122">
        <v>0</v>
      </c>
      <c r="AZ29" s="126" t="s">
        <v>222</v>
      </c>
      <c r="BA29" s="20"/>
    </row>
    <row r="30" spans="1:53" ht="18.75">
      <c r="A30" s="50" t="str">
        <f t="shared" si="1"/>
        <v xml:space="preserve">    </v>
      </c>
      <c r="B30" s="63">
        <v>21</v>
      </c>
      <c r="C30" s="64" t="s">
        <v>139</v>
      </c>
      <c r="D30" s="119" t="s">
        <v>195</v>
      </c>
      <c r="E30" s="65" t="s">
        <v>121</v>
      </c>
      <c r="F30" s="120" t="s">
        <v>122</v>
      </c>
      <c r="G30" s="66">
        <v>70.913708980600006</v>
      </c>
      <c r="H30" s="67">
        <v>70.913708980600006</v>
      </c>
      <c r="I30" s="67">
        <v>0</v>
      </c>
      <c r="J30" s="24">
        <v>1</v>
      </c>
      <c r="K30" s="141">
        <v>0</v>
      </c>
      <c r="L30" s="141">
        <v>0</v>
      </c>
      <c r="M30" s="121">
        <v>0</v>
      </c>
      <c r="N30" s="121">
        <v>8.16</v>
      </c>
      <c r="O30" s="24">
        <v>7</v>
      </c>
      <c r="P30" s="66">
        <v>0</v>
      </c>
      <c r="Q30" s="68">
        <v>0</v>
      </c>
      <c r="R30" s="24">
        <v>0</v>
      </c>
      <c r="S30" s="24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122"/>
      <c r="AW30" s="122"/>
      <c r="AX30" s="122"/>
      <c r="AY30" s="122"/>
      <c r="AZ30" s="126" t="s">
        <v>233</v>
      </c>
      <c r="BA30" s="20"/>
    </row>
    <row r="31" spans="1:53" ht="18.75">
      <c r="A31" s="50" t="str">
        <f t="shared" si="1"/>
        <v xml:space="preserve">    </v>
      </c>
      <c r="B31" s="63">
        <v>22</v>
      </c>
      <c r="C31" s="64" t="s">
        <v>139</v>
      </c>
      <c r="D31" s="119" t="s">
        <v>196</v>
      </c>
      <c r="E31" s="65" t="s">
        <v>121</v>
      </c>
      <c r="F31" s="120" t="s">
        <v>122</v>
      </c>
      <c r="G31" s="66">
        <v>0</v>
      </c>
      <c r="H31" s="67">
        <v>0</v>
      </c>
      <c r="I31" s="67">
        <v>0</v>
      </c>
      <c r="J31" s="24">
        <v>2</v>
      </c>
      <c r="K31" s="141">
        <v>0</v>
      </c>
      <c r="L31" s="141">
        <v>0</v>
      </c>
      <c r="M31" s="121">
        <v>0</v>
      </c>
      <c r="N31" s="121">
        <v>62.49</v>
      </c>
      <c r="O31" s="24" t="s">
        <v>123</v>
      </c>
      <c r="P31" s="66">
        <v>0</v>
      </c>
      <c r="Q31" s="68">
        <v>0</v>
      </c>
      <c r="R31" s="24">
        <v>0</v>
      </c>
      <c r="S31" s="24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122"/>
      <c r="AW31" s="122"/>
      <c r="AX31" s="122"/>
      <c r="AY31" s="122"/>
      <c r="AZ31" s="126" t="s">
        <v>233</v>
      </c>
      <c r="BA31" s="20"/>
    </row>
    <row r="32" spans="1:53" ht="18.75">
      <c r="A32" s="50" t="str">
        <f t="shared" si="1"/>
        <v xml:space="preserve">    </v>
      </c>
      <c r="B32" s="63">
        <v>23</v>
      </c>
      <c r="C32" s="64" t="s">
        <v>140</v>
      </c>
      <c r="D32" s="119" t="s">
        <v>44</v>
      </c>
      <c r="E32" s="65" t="s">
        <v>121</v>
      </c>
      <c r="F32" s="120" t="s">
        <v>122</v>
      </c>
      <c r="G32" s="66">
        <v>131.67931087599999</v>
      </c>
      <c r="H32" s="67">
        <v>131.67931087599999</v>
      </c>
      <c r="I32" s="67">
        <v>0</v>
      </c>
      <c r="J32" s="24">
        <v>2</v>
      </c>
      <c r="K32" s="121">
        <v>129.74</v>
      </c>
      <c r="L32" s="141">
        <v>0</v>
      </c>
      <c r="M32" s="121">
        <v>0</v>
      </c>
      <c r="N32" s="121">
        <v>0</v>
      </c>
      <c r="O32" s="24">
        <v>0</v>
      </c>
      <c r="P32" s="66">
        <v>0</v>
      </c>
      <c r="Q32" s="68">
        <v>0</v>
      </c>
      <c r="R32" s="24">
        <v>0</v>
      </c>
      <c r="S32" s="24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122"/>
      <c r="AW32" s="122"/>
      <c r="AX32" s="122"/>
      <c r="AY32" s="122"/>
      <c r="AZ32" s="126" t="s">
        <v>220</v>
      </c>
      <c r="BA32" s="20"/>
    </row>
    <row r="33" spans="1:53" ht="18.75">
      <c r="A33" s="50" t="str">
        <f t="shared" si="1"/>
        <v xml:space="preserve">    </v>
      </c>
      <c r="B33" s="63">
        <v>24</v>
      </c>
      <c r="C33" s="64" t="s">
        <v>141</v>
      </c>
      <c r="D33" s="119" t="s">
        <v>44</v>
      </c>
      <c r="E33" s="65" t="s">
        <v>121</v>
      </c>
      <c r="F33" s="120" t="s">
        <v>122</v>
      </c>
      <c r="G33" s="66">
        <v>62.516985864399999</v>
      </c>
      <c r="H33" s="67">
        <v>62.516985864399999</v>
      </c>
      <c r="I33" s="67">
        <v>0</v>
      </c>
      <c r="J33" s="24">
        <v>2</v>
      </c>
      <c r="K33" s="141">
        <v>0</v>
      </c>
      <c r="L33" s="141">
        <v>0</v>
      </c>
      <c r="M33" s="121">
        <v>0</v>
      </c>
      <c r="N33" s="121">
        <v>62.92</v>
      </c>
      <c r="O33" s="24" t="s">
        <v>123</v>
      </c>
      <c r="P33" s="66">
        <v>0</v>
      </c>
      <c r="Q33" s="68">
        <v>0</v>
      </c>
      <c r="R33" s="24">
        <v>0</v>
      </c>
      <c r="S33" s="24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122"/>
      <c r="AW33" s="122"/>
      <c r="AX33" s="122"/>
      <c r="AY33" s="122"/>
      <c r="AZ33" s="126" t="s">
        <v>233</v>
      </c>
      <c r="BA33" s="20"/>
    </row>
    <row r="34" spans="1:53" ht="18.75">
      <c r="A34" s="50" t="str">
        <f t="shared" si="1"/>
        <v xml:space="preserve">    </v>
      </c>
      <c r="B34" s="63">
        <v>25</v>
      </c>
      <c r="C34" s="64" t="s">
        <v>142</v>
      </c>
      <c r="D34" s="119" t="s">
        <v>195</v>
      </c>
      <c r="E34" s="65" t="s">
        <v>121</v>
      </c>
      <c r="F34" s="120" t="s">
        <v>122</v>
      </c>
      <c r="G34" s="66">
        <v>10.0612888858</v>
      </c>
      <c r="H34" s="67">
        <v>10.0612888858</v>
      </c>
      <c r="I34" s="67">
        <v>0</v>
      </c>
      <c r="J34" s="24">
        <v>1</v>
      </c>
      <c r="K34" s="141">
        <v>0</v>
      </c>
      <c r="L34" s="141">
        <v>0</v>
      </c>
      <c r="M34" s="121">
        <v>0</v>
      </c>
      <c r="N34" s="121">
        <v>2.2799999999999998</v>
      </c>
      <c r="O34" s="24">
        <v>5</v>
      </c>
      <c r="P34" s="66">
        <v>0</v>
      </c>
      <c r="Q34" s="68">
        <v>0</v>
      </c>
      <c r="R34" s="24">
        <v>0</v>
      </c>
      <c r="S34" s="24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122"/>
      <c r="AW34" s="122"/>
      <c r="AX34" s="122"/>
      <c r="AY34" s="122"/>
      <c r="AZ34" s="126" t="s">
        <v>233</v>
      </c>
      <c r="BA34" s="20"/>
    </row>
    <row r="35" spans="1:53" ht="18.75">
      <c r="A35" s="50" t="str">
        <f t="shared" si="1"/>
        <v xml:space="preserve">    </v>
      </c>
      <c r="B35" s="63">
        <v>26</v>
      </c>
      <c r="C35" s="64" t="s">
        <v>142</v>
      </c>
      <c r="D35" s="119" t="s">
        <v>196</v>
      </c>
      <c r="E35" s="65" t="s">
        <v>121</v>
      </c>
      <c r="F35" s="120" t="s">
        <v>122</v>
      </c>
      <c r="G35" s="66">
        <v>0</v>
      </c>
      <c r="H35" s="67">
        <v>0</v>
      </c>
      <c r="I35" s="67">
        <v>0</v>
      </c>
      <c r="J35" s="24">
        <v>2</v>
      </c>
      <c r="K35" s="141">
        <v>0</v>
      </c>
      <c r="L35" s="141">
        <v>0</v>
      </c>
      <c r="M35" s="121">
        <v>0</v>
      </c>
      <c r="N35" s="121">
        <v>5.76</v>
      </c>
      <c r="O35" s="24">
        <v>0</v>
      </c>
      <c r="P35" s="66">
        <v>0</v>
      </c>
      <c r="Q35" s="68">
        <v>0</v>
      </c>
      <c r="R35" s="24">
        <v>0</v>
      </c>
      <c r="S35" s="24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122"/>
      <c r="AW35" s="122"/>
      <c r="AX35" s="122"/>
      <c r="AY35" s="122"/>
      <c r="AZ35" s="126" t="s">
        <v>233</v>
      </c>
      <c r="BA35" s="20"/>
    </row>
    <row r="36" spans="1:53" ht="18.75">
      <c r="A36" s="50" t="str">
        <f t="shared" si="1"/>
        <v xml:space="preserve">    </v>
      </c>
      <c r="B36" s="63">
        <v>27</v>
      </c>
      <c r="C36" s="64" t="s">
        <v>143</v>
      </c>
      <c r="D36" s="119" t="s">
        <v>44</v>
      </c>
      <c r="E36" s="65" t="s">
        <v>121</v>
      </c>
      <c r="F36" s="120" t="s">
        <v>122</v>
      </c>
      <c r="G36" s="66">
        <v>42.9717175571</v>
      </c>
      <c r="H36" s="67">
        <v>42.9717175571</v>
      </c>
      <c r="I36" s="67">
        <v>0</v>
      </c>
      <c r="J36" s="24">
        <v>2</v>
      </c>
      <c r="K36" s="121">
        <v>42.69</v>
      </c>
      <c r="L36" s="141">
        <v>0</v>
      </c>
      <c r="M36" s="121">
        <v>0</v>
      </c>
      <c r="N36" s="121">
        <v>0</v>
      </c>
      <c r="O36" s="24">
        <v>0</v>
      </c>
      <c r="P36" s="66">
        <v>0</v>
      </c>
      <c r="Q36" s="68">
        <v>0</v>
      </c>
      <c r="R36" s="24">
        <v>0</v>
      </c>
      <c r="S36" s="24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122"/>
      <c r="AW36" s="122"/>
      <c r="AX36" s="122"/>
      <c r="AY36" s="122"/>
      <c r="AZ36" s="126" t="s">
        <v>220</v>
      </c>
      <c r="BA36" s="20"/>
    </row>
    <row r="37" spans="1:53" ht="18.75">
      <c r="A37" s="50" t="str">
        <f t="shared" si="1"/>
        <v xml:space="preserve">    </v>
      </c>
      <c r="B37" s="63">
        <v>28</v>
      </c>
      <c r="C37" s="64" t="s">
        <v>144</v>
      </c>
      <c r="D37" s="119" t="s">
        <v>44</v>
      </c>
      <c r="E37" s="65" t="s">
        <v>121</v>
      </c>
      <c r="F37" s="120" t="s">
        <v>122</v>
      </c>
      <c r="G37" s="66">
        <v>8.1834329881900008</v>
      </c>
      <c r="H37" s="67">
        <v>8.1834329881900008</v>
      </c>
      <c r="I37" s="67">
        <v>0</v>
      </c>
      <c r="J37" s="24">
        <v>2</v>
      </c>
      <c r="K37" s="121">
        <v>8.52</v>
      </c>
      <c r="L37" s="141">
        <v>0</v>
      </c>
      <c r="M37" s="121">
        <v>0</v>
      </c>
      <c r="N37" s="121">
        <v>0</v>
      </c>
      <c r="O37" s="24">
        <v>0</v>
      </c>
      <c r="P37" s="66">
        <v>0</v>
      </c>
      <c r="Q37" s="68">
        <v>0</v>
      </c>
      <c r="R37" s="24">
        <v>0</v>
      </c>
      <c r="S37" s="24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122"/>
      <c r="AW37" s="122"/>
      <c r="AX37" s="122"/>
      <c r="AY37" s="122"/>
      <c r="AZ37" s="126" t="s">
        <v>220</v>
      </c>
      <c r="BA37" s="20"/>
    </row>
    <row r="38" spans="1:53" ht="18.75">
      <c r="A38" s="50" t="str">
        <f t="shared" si="1"/>
        <v xml:space="preserve">    </v>
      </c>
      <c r="B38" s="63">
        <v>29</v>
      </c>
      <c r="C38" s="64" t="s">
        <v>145</v>
      </c>
      <c r="D38" s="119" t="s">
        <v>44</v>
      </c>
      <c r="E38" s="65" t="s">
        <v>121</v>
      </c>
      <c r="F38" s="120" t="s">
        <v>122</v>
      </c>
      <c r="G38" s="66">
        <v>64.016149947907209</v>
      </c>
      <c r="H38" s="67">
        <v>52.758862929800003</v>
      </c>
      <c r="I38" s="67">
        <v>11.257287018107201</v>
      </c>
      <c r="J38" s="24">
        <v>2</v>
      </c>
      <c r="K38" s="121">
        <v>60.55</v>
      </c>
      <c r="L38" s="141">
        <v>0</v>
      </c>
      <c r="M38" s="121">
        <v>0</v>
      </c>
      <c r="N38" s="121">
        <v>0</v>
      </c>
      <c r="O38" s="24">
        <v>0</v>
      </c>
      <c r="P38" s="66">
        <v>0</v>
      </c>
      <c r="Q38" s="68">
        <v>0</v>
      </c>
      <c r="R38" s="24">
        <v>0</v>
      </c>
      <c r="S38" s="24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122"/>
      <c r="AW38" s="122"/>
      <c r="AX38" s="122"/>
      <c r="AY38" s="122"/>
      <c r="AZ38" s="126" t="s">
        <v>220</v>
      </c>
      <c r="BA38" s="20"/>
    </row>
    <row r="39" spans="1:53" ht="18.75">
      <c r="A39" s="50" t="str">
        <f t="shared" ref="A39:A70" si="2">IF(J39=1,IF(K39&gt;0,IF(L39&gt;0,IF(N39&gt;0,11,11),IF(N39&gt;0,11,"")),IF(L39&gt;0,IF(N39&gt;0,11,""),IF(N39=0,22,""))),IF(L39&gt;0,IF(N39&gt;0,IF(P39&gt;0,66,""),IF(P39&gt;0,66,"")),IF(P39&gt;0,66,"")))&amp;" "&amp;IF(J39=1,IF(K39=0,IF(L39&gt;0,IF(N39&gt;0,IF(P39&gt;0,66,""),IF(P39&gt;0,66,"")),IF(P39&gt;0,66,"")),""),IF(P39&gt;0,66,""))&amp;" "&amp;IF(J39=1,IF(K39&gt;0,IF(P39&gt;0,IF(O39&lt;=7,IF(Q39=100,"","33"),IF(O39&lt;=25,IF(Q39&gt;0,IF(Q39&lt;100,"",33),IF(Q39=0,"","33")),IF(Q39=0,"",33))),IF(O39&gt;25,"",33)),""),IF(J39&gt;1,IF(P39&gt;0,"55",""),IF(J39=0,IF(P39&gt;0,"55","00"))))&amp;" "&amp;IF(P39&gt;0,IF(R39&gt;0,IF(S39&gt;0,"",88),77),"")&amp;" "&amp;IF(J39=1,IF(P39&gt;0,IF(AV39+AW39+AX39+AY39=0,99,""),""),"")</f>
        <v xml:space="preserve">    </v>
      </c>
      <c r="B39" s="63">
        <v>30</v>
      </c>
      <c r="C39" s="64" t="s">
        <v>146</v>
      </c>
      <c r="D39" s="119" t="s">
        <v>195</v>
      </c>
      <c r="E39" s="65" t="s">
        <v>121</v>
      </c>
      <c r="F39" s="120" t="s">
        <v>122</v>
      </c>
      <c r="G39" s="66">
        <v>162.38094052963169</v>
      </c>
      <c r="H39" s="67">
        <v>81.238615108700003</v>
      </c>
      <c r="I39" s="67">
        <v>81.142325420931698</v>
      </c>
      <c r="J39" s="24">
        <v>1</v>
      </c>
      <c r="K39" s="121">
        <v>0</v>
      </c>
      <c r="L39" s="141">
        <v>155.41</v>
      </c>
      <c r="M39" s="121">
        <v>0</v>
      </c>
      <c r="N39" s="121">
        <v>0</v>
      </c>
      <c r="O39" s="24">
        <v>14</v>
      </c>
      <c r="P39" s="66">
        <v>0</v>
      </c>
      <c r="Q39" s="68">
        <v>0</v>
      </c>
      <c r="R39" s="24">
        <v>0</v>
      </c>
      <c r="S39" s="24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122"/>
      <c r="AW39" s="122"/>
      <c r="AX39" s="122"/>
      <c r="AY39" s="122"/>
      <c r="AZ39" s="126" t="s">
        <v>220</v>
      </c>
      <c r="BA39" s="20"/>
    </row>
    <row r="40" spans="1:53" ht="18.75">
      <c r="A40" s="50" t="str">
        <f t="shared" si="2"/>
        <v xml:space="preserve">    </v>
      </c>
      <c r="B40" s="63">
        <v>31</v>
      </c>
      <c r="C40" s="64" t="s">
        <v>146</v>
      </c>
      <c r="D40" s="119" t="s">
        <v>196</v>
      </c>
      <c r="E40" s="65" t="s">
        <v>121</v>
      </c>
      <c r="F40" s="120" t="s">
        <v>122</v>
      </c>
      <c r="G40" s="66">
        <v>0</v>
      </c>
      <c r="H40" s="67">
        <v>0</v>
      </c>
      <c r="I40" s="67">
        <v>0</v>
      </c>
      <c r="J40" s="24">
        <v>2</v>
      </c>
      <c r="K40" s="121">
        <v>0</v>
      </c>
      <c r="L40" s="141">
        <v>6.97</v>
      </c>
      <c r="M40" s="121">
        <v>0</v>
      </c>
      <c r="N40" s="121">
        <v>0</v>
      </c>
      <c r="O40" s="24">
        <v>0</v>
      </c>
      <c r="P40" s="66">
        <v>0</v>
      </c>
      <c r="Q40" s="68">
        <v>0</v>
      </c>
      <c r="R40" s="24">
        <v>0</v>
      </c>
      <c r="S40" s="24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122"/>
      <c r="AW40" s="122"/>
      <c r="AX40" s="122"/>
      <c r="AY40" s="122"/>
      <c r="AZ40" s="126"/>
      <c r="BA40" s="20"/>
    </row>
    <row r="41" spans="1:53" ht="18.75">
      <c r="A41" s="50" t="str">
        <f t="shared" si="2"/>
        <v xml:space="preserve">    </v>
      </c>
      <c r="B41" s="63">
        <v>32</v>
      </c>
      <c r="C41" s="64" t="s">
        <v>147</v>
      </c>
      <c r="D41" s="119" t="s">
        <v>44</v>
      </c>
      <c r="E41" s="65" t="s">
        <v>121</v>
      </c>
      <c r="F41" s="120" t="s">
        <v>122</v>
      </c>
      <c r="G41" s="66">
        <v>26.47472300230681</v>
      </c>
      <c r="H41" s="67">
        <v>2.16787765648</v>
      </c>
      <c r="I41" s="67">
        <v>24.306845345826812</v>
      </c>
      <c r="J41" s="24">
        <v>1</v>
      </c>
      <c r="K41" s="121">
        <v>0</v>
      </c>
      <c r="L41" s="141">
        <v>25.28</v>
      </c>
      <c r="M41" s="121">
        <v>0</v>
      </c>
      <c r="N41" s="121">
        <v>0</v>
      </c>
      <c r="O41" s="24">
        <v>10</v>
      </c>
      <c r="P41" s="66">
        <v>0</v>
      </c>
      <c r="Q41" s="68">
        <v>0</v>
      </c>
      <c r="R41" s="24">
        <v>0</v>
      </c>
      <c r="S41" s="24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122"/>
      <c r="AW41" s="122"/>
      <c r="AX41" s="122"/>
      <c r="AY41" s="122"/>
      <c r="AZ41" s="126" t="s">
        <v>220</v>
      </c>
      <c r="BA41" s="20"/>
    </row>
    <row r="42" spans="1:53" ht="18.75">
      <c r="A42" s="50" t="str">
        <f t="shared" si="2"/>
        <v xml:space="preserve">    </v>
      </c>
      <c r="B42" s="63">
        <v>33</v>
      </c>
      <c r="C42" s="64" t="s">
        <v>148</v>
      </c>
      <c r="D42" s="119" t="s">
        <v>44</v>
      </c>
      <c r="E42" s="65" t="s">
        <v>121</v>
      </c>
      <c r="F42" s="120" t="s">
        <v>122</v>
      </c>
      <c r="G42" s="66">
        <v>14.5445722539</v>
      </c>
      <c r="H42" s="67">
        <v>14.5445722539</v>
      </c>
      <c r="I42" s="67">
        <v>0</v>
      </c>
      <c r="J42" s="24">
        <v>2</v>
      </c>
      <c r="K42" s="121">
        <v>15.5</v>
      </c>
      <c r="L42" s="141">
        <v>0</v>
      </c>
      <c r="M42" s="121">
        <v>0</v>
      </c>
      <c r="N42" s="121">
        <v>0</v>
      </c>
      <c r="O42" s="24">
        <v>0</v>
      </c>
      <c r="P42" s="66">
        <v>0</v>
      </c>
      <c r="Q42" s="68">
        <v>0</v>
      </c>
      <c r="R42" s="24">
        <v>0</v>
      </c>
      <c r="S42" s="24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122"/>
      <c r="AW42" s="122"/>
      <c r="AX42" s="122"/>
      <c r="AY42" s="122"/>
      <c r="AZ42" s="126"/>
      <c r="BA42" s="20"/>
    </row>
    <row r="43" spans="1:53" ht="18.75">
      <c r="A43" s="50" t="str">
        <f t="shared" si="2"/>
        <v xml:space="preserve">    </v>
      </c>
      <c r="B43" s="63">
        <v>34</v>
      </c>
      <c r="C43" s="64" t="s">
        <v>149</v>
      </c>
      <c r="D43" s="119" t="s">
        <v>195</v>
      </c>
      <c r="E43" s="65" t="s">
        <v>121</v>
      </c>
      <c r="F43" s="120" t="s">
        <v>122</v>
      </c>
      <c r="G43" s="66">
        <v>7.6706653946300003</v>
      </c>
      <c r="H43" s="67">
        <v>7.6706653946300003</v>
      </c>
      <c r="I43" s="67">
        <v>0</v>
      </c>
      <c r="J43" s="24">
        <v>1</v>
      </c>
      <c r="K43" s="121">
        <v>2.64</v>
      </c>
      <c r="L43" s="141">
        <v>0</v>
      </c>
      <c r="M43" s="121">
        <v>0</v>
      </c>
      <c r="N43" s="121">
        <v>0</v>
      </c>
      <c r="O43" s="24">
        <v>8</v>
      </c>
      <c r="P43" s="66">
        <v>2.1120000000000001</v>
      </c>
      <c r="Q43" s="68">
        <v>60</v>
      </c>
      <c r="R43" s="24">
        <v>2</v>
      </c>
      <c r="S43" s="24">
        <v>2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2.1120000000000001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122">
        <v>10</v>
      </c>
      <c r="AW43" s="122">
        <v>10</v>
      </c>
      <c r="AX43" s="122">
        <v>10</v>
      </c>
      <c r="AY43" s="122">
        <v>0</v>
      </c>
      <c r="AZ43" s="126" t="s">
        <v>223</v>
      </c>
      <c r="BA43" s="20"/>
    </row>
    <row r="44" spans="1:53" ht="18.75">
      <c r="A44" s="50" t="str">
        <f t="shared" si="2"/>
        <v xml:space="preserve">    </v>
      </c>
      <c r="B44" s="63">
        <v>35</v>
      </c>
      <c r="C44" s="64" t="s">
        <v>149</v>
      </c>
      <c r="D44" s="119" t="s">
        <v>196</v>
      </c>
      <c r="E44" s="65" t="s">
        <v>121</v>
      </c>
      <c r="F44" s="120" t="s">
        <v>122</v>
      </c>
      <c r="G44" s="66">
        <v>0</v>
      </c>
      <c r="H44" s="67">
        <v>0</v>
      </c>
      <c r="I44" s="67">
        <v>0</v>
      </c>
      <c r="J44" s="24">
        <v>2</v>
      </c>
      <c r="K44" s="121">
        <v>5.03</v>
      </c>
      <c r="L44" s="141">
        <v>0</v>
      </c>
      <c r="M44" s="121">
        <v>0</v>
      </c>
      <c r="N44" s="121">
        <v>0</v>
      </c>
      <c r="O44" s="24">
        <v>0</v>
      </c>
      <c r="P44" s="66">
        <v>0</v>
      </c>
      <c r="Q44" s="68">
        <v>0</v>
      </c>
      <c r="R44" s="24">
        <v>0</v>
      </c>
      <c r="S44" s="24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122"/>
      <c r="AW44" s="122"/>
      <c r="AX44" s="122"/>
      <c r="AY44" s="122"/>
      <c r="AZ44" s="126"/>
      <c r="BA44" s="20"/>
    </row>
    <row r="45" spans="1:53" ht="18.75">
      <c r="A45" s="50" t="str">
        <f t="shared" si="2"/>
        <v xml:space="preserve">    </v>
      </c>
      <c r="B45" s="63">
        <v>36</v>
      </c>
      <c r="C45" s="64" t="s">
        <v>150</v>
      </c>
      <c r="D45" s="119" t="s">
        <v>195</v>
      </c>
      <c r="E45" s="65" t="s">
        <v>121</v>
      </c>
      <c r="F45" s="120" t="s">
        <v>122</v>
      </c>
      <c r="G45" s="66">
        <v>55.126552630022999</v>
      </c>
      <c r="H45" s="67">
        <v>7.1223044490599996</v>
      </c>
      <c r="I45" s="67">
        <v>48.004248180963003</v>
      </c>
      <c r="J45" s="24">
        <v>1</v>
      </c>
      <c r="K45" s="121">
        <v>0</v>
      </c>
      <c r="L45" s="141">
        <v>43.84</v>
      </c>
      <c r="M45" s="121">
        <v>0</v>
      </c>
      <c r="N45" s="121">
        <v>0</v>
      </c>
      <c r="O45" s="24">
        <v>20</v>
      </c>
      <c r="P45" s="66">
        <v>0</v>
      </c>
      <c r="Q45" s="68">
        <v>0</v>
      </c>
      <c r="R45" s="24">
        <v>0</v>
      </c>
      <c r="S45" s="24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122"/>
      <c r="AW45" s="122"/>
      <c r="AX45" s="122"/>
      <c r="AY45" s="122"/>
      <c r="AZ45" s="126"/>
      <c r="BA45" s="20"/>
    </row>
    <row r="46" spans="1:53" ht="18.75">
      <c r="A46" s="50" t="str">
        <f t="shared" si="2"/>
        <v xml:space="preserve">    </v>
      </c>
      <c r="B46" s="63">
        <v>37</v>
      </c>
      <c r="C46" s="64" t="s">
        <v>150</v>
      </c>
      <c r="D46" s="119" t="s">
        <v>196</v>
      </c>
      <c r="E46" s="65" t="s">
        <v>121</v>
      </c>
      <c r="F46" s="120" t="s">
        <v>122</v>
      </c>
      <c r="G46" s="66">
        <v>0</v>
      </c>
      <c r="H46" s="67">
        <v>0</v>
      </c>
      <c r="I46" s="67">
        <v>0</v>
      </c>
      <c r="J46" s="24">
        <v>1</v>
      </c>
      <c r="K46" s="121">
        <v>0</v>
      </c>
      <c r="L46" s="141">
        <v>10.91</v>
      </c>
      <c r="M46" s="121">
        <v>0</v>
      </c>
      <c r="N46" s="121">
        <v>0</v>
      </c>
      <c r="O46" s="24">
        <v>20</v>
      </c>
      <c r="P46" s="66">
        <v>0</v>
      </c>
      <c r="Q46" s="68">
        <v>0</v>
      </c>
      <c r="R46" s="24">
        <v>0</v>
      </c>
      <c r="S46" s="24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122"/>
      <c r="AW46" s="122"/>
      <c r="AX46" s="122"/>
      <c r="AY46" s="122"/>
      <c r="AZ46" s="126"/>
      <c r="BA46" s="20"/>
    </row>
    <row r="47" spans="1:53" ht="18.75">
      <c r="A47" s="50" t="str">
        <f t="shared" si="2"/>
        <v xml:space="preserve">    </v>
      </c>
      <c r="B47" s="63">
        <v>38</v>
      </c>
      <c r="C47" s="64" t="s">
        <v>151</v>
      </c>
      <c r="D47" s="119" t="s">
        <v>44</v>
      </c>
      <c r="E47" s="65" t="s">
        <v>121</v>
      </c>
      <c r="F47" s="120" t="s">
        <v>122</v>
      </c>
      <c r="G47" s="66">
        <v>20.760010530599999</v>
      </c>
      <c r="H47" s="67">
        <v>20.760010530599999</v>
      </c>
      <c r="I47" s="67">
        <v>0</v>
      </c>
      <c r="J47" s="24">
        <v>1</v>
      </c>
      <c r="K47" s="121">
        <v>0</v>
      </c>
      <c r="L47" s="141">
        <v>0</v>
      </c>
      <c r="M47" s="121">
        <v>0</v>
      </c>
      <c r="N47" s="121">
        <v>42.6</v>
      </c>
      <c r="O47" s="24">
        <v>5</v>
      </c>
      <c r="P47" s="66">
        <v>0</v>
      </c>
      <c r="Q47" s="68">
        <v>0</v>
      </c>
      <c r="R47" s="24">
        <v>0</v>
      </c>
      <c r="S47" s="24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122"/>
      <c r="AW47" s="122"/>
      <c r="AX47" s="122"/>
      <c r="AY47" s="122"/>
      <c r="AZ47" s="126" t="s">
        <v>233</v>
      </c>
      <c r="BA47" s="20"/>
    </row>
    <row r="48" spans="1:53" ht="18.75">
      <c r="A48" s="50" t="str">
        <f t="shared" si="2"/>
        <v xml:space="preserve">    </v>
      </c>
      <c r="B48" s="63">
        <v>39</v>
      </c>
      <c r="C48" s="64" t="s">
        <v>152</v>
      </c>
      <c r="D48" s="119" t="s">
        <v>195</v>
      </c>
      <c r="E48" s="65" t="s">
        <v>121</v>
      </c>
      <c r="F48" s="120" t="s">
        <v>122</v>
      </c>
      <c r="G48" s="66">
        <v>83.456516761299994</v>
      </c>
      <c r="H48" s="67">
        <v>83.456516761299994</v>
      </c>
      <c r="I48" s="67">
        <v>0</v>
      </c>
      <c r="J48" s="24">
        <v>1</v>
      </c>
      <c r="K48" s="121">
        <v>32.590000000000003</v>
      </c>
      <c r="L48" s="141">
        <v>0</v>
      </c>
      <c r="M48" s="121">
        <v>0</v>
      </c>
      <c r="N48" s="121">
        <v>0</v>
      </c>
      <c r="O48" s="24">
        <v>9</v>
      </c>
      <c r="P48" s="66">
        <v>19.554000000000002</v>
      </c>
      <c r="Q48" s="68">
        <v>60</v>
      </c>
      <c r="R48" s="24">
        <v>2</v>
      </c>
      <c r="S48" s="24">
        <v>2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19.553999999999998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122">
        <v>10</v>
      </c>
      <c r="AW48" s="122">
        <v>10</v>
      </c>
      <c r="AX48" s="122">
        <v>10</v>
      </c>
      <c r="AY48" s="122">
        <v>0</v>
      </c>
      <c r="AZ48" s="126" t="s">
        <v>224</v>
      </c>
      <c r="BA48" s="20"/>
    </row>
    <row r="49" spans="1:53" ht="18.75">
      <c r="A49" s="50" t="str">
        <f t="shared" si="2"/>
        <v xml:space="preserve">    </v>
      </c>
      <c r="B49" s="63">
        <v>40</v>
      </c>
      <c r="C49" s="64" t="s">
        <v>152</v>
      </c>
      <c r="D49" s="119" t="s">
        <v>196</v>
      </c>
      <c r="E49" s="65" t="s">
        <v>121</v>
      </c>
      <c r="F49" s="120" t="s">
        <v>122</v>
      </c>
      <c r="G49" s="66">
        <v>0</v>
      </c>
      <c r="H49" s="67">
        <v>0</v>
      </c>
      <c r="I49" s="67">
        <v>0</v>
      </c>
      <c r="J49" s="24">
        <v>2</v>
      </c>
      <c r="K49" s="121">
        <v>45.09</v>
      </c>
      <c r="L49" s="141">
        <v>0</v>
      </c>
      <c r="M49" s="121">
        <v>0</v>
      </c>
      <c r="N49" s="121">
        <v>0</v>
      </c>
      <c r="O49" s="24">
        <v>0</v>
      </c>
      <c r="P49" s="66">
        <v>0</v>
      </c>
      <c r="Q49" s="68">
        <v>0</v>
      </c>
      <c r="R49" s="24">
        <v>0</v>
      </c>
      <c r="S49" s="24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122"/>
      <c r="AW49" s="122"/>
      <c r="AX49" s="122"/>
      <c r="AY49" s="122"/>
      <c r="AZ49" s="126"/>
      <c r="BA49" s="20"/>
    </row>
    <row r="50" spans="1:53" ht="18.75">
      <c r="A50" s="50" t="str">
        <f t="shared" si="2"/>
        <v xml:space="preserve">    </v>
      </c>
      <c r="B50" s="63">
        <v>41</v>
      </c>
      <c r="C50" s="64" t="s">
        <v>153</v>
      </c>
      <c r="D50" s="119" t="s">
        <v>44</v>
      </c>
      <c r="E50" s="65" t="s">
        <v>121</v>
      </c>
      <c r="F50" s="120" t="s">
        <v>122</v>
      </c>
      <c r="G50" s="66">
        <v>19.689954844199999</v>
      </c>
      <c r="H50" s="67">
        <v>19.689954844199999</v>
      </c>
      <c r="I50" s="67">
        <v>0</v>
      </c>
      <c r="J50" s="24">
        <v>2</v>
      </c>
      <c r="K50" s="121">
        <v>21.28</v>
      </c>
      <c r="L50" s="141">
        <v>0</v>
      </c>
      <c r="M50" s="121">
        <v>0</v>
      </c>
      <c r="N50" s="121">
        <v>0</v>
      </c>
      <c r="O50" s="24" t="s">
        <v>123</v>
      </c>
      <c r="P50" s="66">
        <v>0</v>
      </c>
      <c r="Q50" s="68">
        <v>0</v>
      </c>
      <c r="R50" s="24">
        <v>0</v>
      </c>
      <c r="S50" s="24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122"/>
      <c r="AW50" s="122"/>
      <c r="AX50" s="122"/>
      <c r="AY50" s="122"/>
      <c r="AZ50" s="126"/>
      <c r="BA50" s="20"/>
    </row>
    <row r="51" spans="1:53" ht="18.75">
      <c r="A51" s="50" t="str">
        <f t="shared" si="2"/>
        <v xml:space="preserve">    </v>
      </c>
      <c r="B51" s="63">
        <v>42</v>
      </c>
      <c r="C51" s="64" t="s">
        <v>154</v>
      </c>
      <c r="D51" s="119" t="s">
        <v>195</v>
      </c>
      <c r="E51" s="65" t="s">
        <v>121</v>
      </c>
      <c r="F51" s="120" t="s">
        <v>122</v>
      </c>
      <c r="G51" s="66">
        <v>25.274349740400002</v>
      </c>
      <c r="H51" s="67">
        <v>25.274349740400002</v>
      </c>
      <c r="I51" s="67">
        <v>0</v>
      </c>
      <c r="J51" s="24">
        <v>1</v>
      </c>
      <c r="K51" s="141">
        <v>0</v>
      </c>
      <c r="L51" s="141">
        <v>0</v>
      </c>
      <c r="M51" s="121">
        <v>0</v>
      </c>
      <c r="N51" s="121">
        <v>15.29</v>
      </c>
      <c r="O51" s="24">
        <v>4</v>
      </c>
      <c r="P51" s="66">
        <v>0</v>
      </c>
      <c r="Q51" s="68">
        <v>0</v>
      </c>
      <c r="R51" s="24">
        <v>0</v>
      </c>
      <c r="S51" s="24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122"/>
      <c r="AW51" s="122"/>
      <c r="AX51" s="122"/>
      <c r="AY51" s="122"/>
      <c r="AZ51" s="126" t="s">
        <v>233</v>
      </c>
      <c r="BA51" s="20"/>
    </row>
    <row r="52" spans="1:53" ht="18.75">
      <c r="A52" s="50" t="str">
        <f t="shared" si="2"/>
        <v xml:space="preserve">    </v>
      </c>
      <c r="B52" s="63">
        <v>43</v>
      </c>
      <c r="C52" s="64" t="s">
        <v>154</v>
      </c>
      <c r="D52" s="119" t="s">
        <v>196</v>
      </c>
      <c r="E52" s="65" t="s">
        <v>121</v>
      </c>
      <c r="F52" s="120" t="s">
        <v>122</v>
      </c>
      <c r="G52" s="66">
        <v>0</v>
      </c>
      <c r="H52" s="67">
        <v>0</v>
      </c>
      <c r="I52" s="67">
        <v>0</v>
      </c>
      <c r="J52" s="24">
        <v>2</v>
      </c>
      <c r="K52" s="141">
        <v>0</v>
      </c>
      <c r="L52" s="141">
        <v>0</v>
      </c>
      <c r="M52" s="121">
        <v>0</v>
      </c>
      <c r="N52" s="121">
        <v>10.15</v>
      </c>
      <c r="O52" s="24">
        <v>0</v>
      </c>
      <c r="P52" s="66">
        <v>0</v>
      </c>
      <c r="Q52" s="68">
        <v>0</v>
      </c>
      <c r="R52" s="24">
        <v>0</v>
      </c>
      <c r="S52" s="24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122"/>
      <c r="AW52" s="122"/>
      <c r="AX52" s="122"/>
      <c r="AY52" s="122"/>
      <c r="AZ52" s="126" t="s">
        <v>233</v>
      </c>
      <c r="BA52" s="20"/>
    </row>
    <row r="53" spans="1:53" ht="18.75">
      <c r="A53" s="50" t="str">
        <f t="shared" si="2"/>
        <v xml:space="preserve">    </v>
      </c>
      <c r="B53" s="63">
        <v>44</v>
      </c>
      <c r="C53" s="64" t="s">
        <v>155</v>
      </c>
      <c r="D53" s="119" t="s">
        <v>44</v>
      </c>
      <c r="E53" s="65" t="s">
        <v>121</v>
      </c>
      <c r="F53" s="120" t="s">
        <v>122</v>
      </c>
      <c r="G53" s="66">
        <v>13.719574916599999</v>
      </c>
      <c r="H53" s="67">
        <v>13.719574916599999</v>
      </c>
      <c r="I53" s="67">
        <v>0</v>
      </c>
      <c r="J53" s="24">
        <v>1</v>
      </c>
      <c r="K53" s="141">
        <v>0</v>
      </c>
      <c r="L53" s="141">
        <v>0</v>
      </c>
      <c r="M53" s="121">
        <v>0</v>
      </c>
      <c r="N53" s="121">
        <v>18.5</v>
      </c>
      <c r="O53" s="24">
        <v>10</v>
      </c>
      <c r="P53" s="66">
        <v>0</v>
      </c>
      <c r="Q53" s="68">
        <v>0</v>
      </c>
      <c r="R53" s="24">
        <v>0</v>
      </c>
      <c r="S53" s="24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122"/>
      <c r="AW53" s="122"/>
      <c r="AX53" s="122"/>
      <c r="AY53" s="122"/>
      <c r="AZ53" s="126" t="s">
        <v>233</v>
      </c>
      <c r="BA53" s="20"/>
    </row>
    <row r="54" spans="1:53" ht="18.75">
      <c r="A54" s="50" t="str">
        <f t="shared" si="2"/>
        <v xml:space="preserve">    </v>
      </c>
      <c r="B54" s="63">
        <v>45</v>
      </c>
      <c r="C54" s="64" t="s">
        <v>156</v>
      </c>
      <c r="D54" s="119" t="s">
        <v>195</v>
      </c>
      <c r="E54" s="65" t="s">
        <v>121</v>
      </c>
      <c r="F54" s="120" t="s">
        <v>122</v>
      </c>
      <c r="G54" s="66">
        <v>18.617692936600001</v>
      </c>
      <c r="H54" s="67">
        <v>18.617692936600001</v>
      </c>
      <c r="I54" s="67">
        <v>0</v>
      </c>
      <c r="J54" s="24">
        <v>1</v>
      </c>
      <c r="K54" s="141">
        <v>0</v>
      </c>
      <c r="L54" s="141">
        <v>0</v>
      </c>
      <c r="M54" s="121">
        <v>0</v>
      </c>
      <c r="N54" s="121">
        <v>17.829999999999998</v>
      </c>
      <c r="O54" s="24">
        <v>10</v>
      </c>
      <c r="P54" s="66">
        <v>0</v>
      </c>
      <c r="Q54" s="68">
        <v>0</v>
      </c>
      <c r="R54" s="24">
        <v>0</v>
      </c>
      <c r="S54" s="24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122"/>
      <c r="AW54" s="122"/>
      <c r="AX54" s="122"/>
      <c r="AY54" s="122"/>
      <c r="AZ54" s="126" t="s">
        <v>233</v>
      </c>
      <c r="BA54" s="20"/>
    </row>
    <row r="55" spans="1:53" ht="18.75">
      <c r="A55" s="50" t="str">
        <f t="shared" si="2"/>
        <v xml:space="preserve">    </v>
      </c>
      <c r="B55" s="63">
        <v>46</v>
      </c>
      <c r="C55" s="64" t="s">
        <v>156</v>
      </c>
      <c r="D55" s="119" t="s">
        <v>196</v>
      </c>
      <c r="E55" s="65" t="s">
        <v>121</v>
      </c>
      <c r="F55" s="120" t="s">
        <v>122</v>
      </c>
      <c r="G55" s="66">
        <v>0</v>
      </c>
      <c r="H55" s="67">
        <v>0</v>
      </c>
      <c r="I55" s="67">
        <v>0</v>
      </c>
      <c r="J55" s="24">
        <v>2</v>
      </c>
      <c r="K55" s="141">
        <v>0</v>
      </c>
      <c r="L55" s="141">
        <v>0</v>
      </c>
      <c r="M55" s="121">
        <v>0</v>
      </c>
      <c r="N55" s="121">
        <v>1</v>
      </c>
      <c r="O55" s="24">
        <v>0</v>
      </c>
      <c r="P55" s="66">
        <v>0</v>
      </c>
      <c r="Q55" s="68">
        <v>0</v>
      </c>
      <c r="R55" s="24">
        <v>0</v>
      </c>
      <c r="S55" s="24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122"/>
      <c r="AW55" s="122"/>
      <c r="AX55" s="122"/>
      <c r="AY55" s="122"/>
      <c r="AZ55" s="126" t="s">
        <v>233</v>
      </c>
      <c r="BA55" s="20"/>
    </row>
    <row r="56" spans="1:53" ht="18.75">
      <c r="A56" s="50" t="str">
        <f t="shared" si="2"/>
        <v xml:space="preserve">    </v>
      </c>
      <c r="B56" s="63">
        <v>47</v>
      </c>
      <c r="C56" s="64" t="s">
        <v>157</v>
      </c>
      <c r="D56" s="119" t="s">
        <v>195</v>
      </c>
      <c r="E56" s="65" t="s">
        <v>121</v>
      </c>
      <c r="F56" s="120" t="s">
        <v>122</v>
      </c>
      <c r="G56" s="66">
        <v>22.946513318099999</v>
      </c>
      <c r="H56" s="67">
        <v>22.946513318099999</v>
      </c>
      <c r="I56" s="67">
        <v>0</v>
      </c>
      <c r="J56" s="24">
        <v>1</v>
      </c>
      <c r="K56" s="141">
        <v>0</v>
      </c>
      <c r="L56" s="141">
        <v>0</v>
      </c>
      <c r="M56" s="121">
        <v>0</v>
      </c>
      <c r="N56" s="121">
        <v>16.850000000000001</v>
      </c>
      <c r="O56" s="24">
        <v>2</v>
      </c>
      <c r="P56" s="66">
        <v>0</v>
      </c>
      <c r="Q56" s="68">
        <v>0</v>
      </c>
      <c r="R56" s="24">
        <v>0</v>
      </c>
      <c r="S56" s="24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>
        <v>0</v>
      </c>
      <c r="AM56" s="66">
        <v>0</v>
      </c>
      <c r="AN56" s="66">
        <v>0</v>
      </c>
      <c r="AO56" s="66">
        <v>0</v>
      </c>
      <c r="AP56" s="66">
        <v>0</v>
      </c>
      <c r="AQ56" s="66">
        <v>0</v>
      </c>
      <c r="AR56" s="66">
        <v>0</v>
      </c>
      <c r="AS56" s="66">
        <v>0</v>
      </c>
      <c r="AT56" s="66">
        <v>0</v>
      </c>
      <c r="AU56" s="66">
        <v>0</v>
      </c>
      <c r="AV56" s="122"/>
      <c r="AW56" s="122"/>
      <c r="AX56" s="122"/>
      <c r="AY56" s="122"/>
      <c r="AZ56" s="126" t="s">
        <v>233</v>
      </c>
      <c r="BA56" s="20"/>
    </row>
    <row r="57" spans="1:53" ht="18.75">
      <c r="A57" s="50" t="str">
        <f t="shared" si="2"/>
        <v xml:space="preserve">    </v>
      </c>
      <c r="B57" s="63">
        <v>48</v>
      </c>
      <c r="C57" s="64" t="s">
        <v>157</v>
      </c>
      <c r="D57" s="119" t="s">
        <v>196</v>
      </c>
      <c r="E57" s="65" t="s">
        <v>121</v>
      </c>
      <c r="F57" s="120" t="s">
        <v>122</v>
      </c>
      <c r="G57" s="66">
        <v>0</v>
      </c>
      <c r="H57" s="67">
        <v>0</v>
      </c>
      <c r="I57" s="67">
        <v>0</v>
      </c>
      <c r="J57" s="24">
        <v>2</v>
      </c>
      <c r="K57" s="141">
        <v>0</v>
      </c>
      <c r="L57" s="141">
        <v>0</v>
      </c>
      <c r="M57" s="121">
        <v>0</v>
      </c>
      <c r="N57" s="121">
        <v>6.28</v>
      </c>
      <c r="O57" s="24">
        <v>0</v>
      </c>
      <c r="P57" s="66">
        <v>0</v>
      </c>
      <c r="Q57" s="68">
        <v>0</v>
      </c>
      <c r="R57" s="24">
        <v>0</v>
      </c>
      <c r="S57" s="24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0</v>
      </c>
      <c r="AR57" s="66">
        <v>0</v>
      </c>
      <c r="AS57" s="66">
        <v>0</v>
      </c>
      <c r="AT57" s="66">
        <v>0</v>
      </c>
      <c r="AU57" s="66">
        <v>0</v>
      </c>
      <c r="AV57" s="122"/>
      <c r="AW57" s="122"/>
      <c r="AX57" s="122"/>
      <c r="AY57" s="122"/>
      <c r="AZ57" s="126" t="s">
        <v>233</v>
      </c>
      <c r="BA57" s="20"/>
    </row>
    <row r="58" spans="1:53" ht="18.75">
      <c r="A58" s="50" t="str">
        <f t="shared" si="2"/>
        <v xml:space="preserve">    </v>
      </c>
      <c r="B58" s="63">
        <v>49</v>
      </c>
      <c r="C58" s="64" t="s">
        <v>158</v>
      </c>
      <c r="D58" s="119" t="s">
        <v>195</v>
      </c>
      <c r="E58" s="65" t="s">
        <v>121</v>
      </c>
      <c r="F58" s="120" t="s">
        <v>122</v>
      </c>
      <c r="G58" s="66">
        <v>51.853667019699998</v>
      </c>
      <c r="H58" s="67">
        <v>51.853667019699998</v>
      </c>
      <c r="I58" s="67">
        <v>0</v>
      </c>
      <c r="J58" s="24">
        <v>1</v>
      </c>
      <c r="K58" s="141">
        <v>0</v>
      </c>
      <c r="L58" s="141">
        <v>0</v>
      </c>
      <c r="M58" s="121">
        <v>0</v>
      </c>
      <c r="N58" s="121">
        <v>42.28</v>
      </c>
      <c r="O58" s="24">
        <v>5</v>
      </c>
      <c r="P58" s="66">
        <v>0</v>
      </c>
      <c r="Q58" s="68">
        <v>0</v>
      </c>
      <c r="R58" s="24">
        <v>0</v>
      </c>
      <c r="S58" s="24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>
        <v>0</v>
      </c>
      <c r="AM58" s="66">
        <v>0</v>
      </c>
      <c r="AN58" s="66">
        <v>0</v>
      </c>
      <c r="AO58" s="66">
        <v>0</v>
      </c>
      <c r="AP58" s="66">
        <v>0</v>
      </c>
      <c r="AQ58" s="66">
        <v>0</v>
      </c>
      <c r="AR58" s="66">
        <v>0</v>
      </c>
      <c r="AS58" s="66">
        <v>0</v>
      </c>
      <c r="AT58" s="66">
        <v>0</v>
      </c>
      <c r="AU58" s="66">
        <v>0</v>
      </c>
      <c r="AV58" s="122"/>
      <c r="AW58" s="122"/>
      <c r="AX58" s="122"/>
      <c r="AY58" s="122"/>
      <c r="AZ58" s="126" t="s">
        <v>233</v>
      </c>
      <c r="BA58" s="20"/>
    </row>
    <row r="59" spans="1:53" ht="18.75">
      <c r="A59" s="50" t="str">
        <f t="shared" si="2"/>
        <v xml:space="preserve">    </v>
      </c>
      <c r="B59" s="63">
        <v>50</v>
      </c>
      <c r="C59" s="64" t="s">
        <v>158</v>
      </c>
      <c r="D59" s="119" t="s">
        <v>196</v>
      </c>
      <c r="E59" s="65" t="s">
        <v>121</v>
      </c>
      <c r="F59" s="120" t="s">
        <v>122</v>
      </c>
      <c r="G59" s="66">
        <v>0</v>
      </c>
      <c r="H59" s="67">
        <v>0</v>
      </c>
      <c r="I59" s="67">
        <v>0</v>
      </c>
      <c r="J59" s="24">
        <v>2</v>
      </c>
      <c r="K59" s="141">
        <v>0</v>
      </c>
      <c r="L59" s="141">
        <v>0</v>
      </c>
      <c r="M59" s="121">
        <v>0</v>
      </c>
      <c r="N59" s="121">
        <v>10.6</v>
      </c>
      <c r="O59" s="24">
        <v>0</v>
      </c>
      <c r="P59" s="66">
        <v>0</v>
      </c>
      <c r="Q59" s="68">
        <v>0</v>
      </c>
      <c r="R59" s="24">
        <v>0</v>
      </c>
      <c r="S59" s="24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>
        <v>0</v>
      </c>
      <c r="AS59" s="66">
        <v>0</v>
      </c>
      <c r="AT59" s="66">
        <v>0</v>
      </c>
      <c r="AU59" s="66">
        <v>0</v>
      </c>
      <c r="AV59" s="122"/>
      <c r="AW59" s="122"/>
      <c r="AX59" s="122"/>
      <c r="AY59" s="122"/>
      <c r="AZ59" s="126" t="s">
        <v>237</v>
      </c>
      <c r="BA59" s="20"/>
    </row>
    <row r="60" spans="1:53" ht="18.75">
      <c r="A60" s="50" t="str">
        <f t="shared" si="2"/>
        <v xml:space="preserve">    </v>
      </c>
      <c r="B60" s="63">
        <v>51</v>
      </c>
      <c r="C60" s="64" t="s">
        <v>159</v>
      </c>
      <c r="D60" s="119" t="s">
        <v>44</v>
      </c>
      <c r="E60" s="65" t="s">
        <v>121</v>
      </c>
      <c r="F60" s="120" t="s">
        <v>122</v>
      </c>
      <c r="G60" s="66">
        <v>9.8001177325000004</v>
      </c>
      <c r="H60" s="67">
        <v>9.8001177325000004</v>
      </c>
      <c r="I60" s="67">
        <v>0</v>
      </c>
      <c r="J60" s="24">
        <v>1</v>
      </c>
      <c r="K60" s="121">
        <v>34.31</v>
      </c>
      <c r="L60" s="141">
        <v>0</v>
      </c>
      <c r="M60" s="121">
        <v>0</v>
      </c>
      <c r="N60" s="121">
        <v>0</v>
      </c>
      <c r="O60" s="24">
        <v>13</v>
      </c>
      <c r="P60" s="66">
        <v>20.586000000000002</v>
      </c>
      <c r="Q60" s="68">
        <v>60</v>
      </c>
      <c r="R60" s="24">
        <v>2</v>
      </c>
      <c r="S60" s="24">
        <v>2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20.585999999999999</v>
      </c>
      <c r="AI60" s="66">
        <v>0</v>
      </c>
      <c r="AJ60" s="66">
        <v>0</v>
      </c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>
        <v>0</v>
      </c>
      <c r="AS60" s="66">
        <v>0</v>
      </c>
      <c r="AT60" s="66">
        <v>0</v>
      </c>
      <c r="AU60" s="66">
        <v>0</v>
      </c>
      <c r="AV60" s="122">
        <v>10</v>
      </c>
      <c r="AW60" s="122">
        <v>10</v>
      </c>
      <c r="AX60" s="122">
        <v>10</v>
      </c>
      <c r="AY60" s="122">
        <v>0</v>
      </c>
      <c r="AZ60" s="126" t="s">
        <v>225</v>
      </c>
      <c r="BA60" s="20"/>
    </row>
    <row r="61" spans="1:53" ht="18.75">
      <c r="A61" s="50" t="str">
        <f t="shared" si="2"/>
        <v xml:space="preserve">    </v>
      </c>
      <c r="B61" s="63">
        <v>52</v>
      </c>
      <c r="C61" s="64" t="s">
        <v>160</v>
      </c>
      <c r="D61" s="119" t="s">
        <v>195</v>
      </c>
      <c r="E61" s="65" t="s">
        <v>121</v>
      </c>
      <c r="F61" s="120" t="s">
        <v>122</v>
      </c>
      <c r="G61" s="66">
        <v>40.5072252748</v>
      </c>
      <c r="H61" s="67">
        <v>40.5072252748</v>
      </c>
      <c r="I61" s="67">
        <v>0</v>
      </c>
      <c r="J61" s="24">
        <v>1</v>
      </c>
      <c r="K61" s="141">
        <v>0</v>
      </c>
      <c r="L61" s="141">
        <v>0</v>
      </c>
      <c r="M61" s="121">
        <v>0</v>
      </c>
      <c r="N61" s="121">
        <v>24.96</v>
      </c>
      <c r="O61" s="24">
        <v>10</v>
      </c>
      <c r="P61" s="66">
        <v>0</v>
      </c>
      <c r="Q61" s="68">
        <v>0</v>
      </c>
      <c r="R61" s="24">
        <v>0</v>
      </c>
      <c r="S61" s="24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122"/>
      <c r="AW61" s="122"/>
      <c r="AX61" s="122"/>
      <c r="AY61" s="122"/>
      <c r="AZ61" s="126" t="s">
        <v>233</v>
      </c>
      <c r="BA61" s="20"/>
    </row>
    <row r="62" spans="1:53" ht="18.75">
      <c r="A62" s="50" t="str">
        <f t="shared" si="2"/>
        <v xml:space="preserve">    </v>
      </c>
      <c r="B62" s="63">
        <v>53</v>
      </c>
      <c r="C62" s="64" t="s">
        <v>160</v>
      </c>
      <c r="D62" s="119" t="s">
        <v>196</v>
      </c>
      <c r="E62" s="65" t="s">
        <v>121</v>
      </c>
      <c r="F62" s="120" t="s">
        <v>122</v>
      </c>
      <c r="G62" s="66">
        <v>0</v>
      </c>
      <c r="H62" s="67">
        <v>0</v>
      </c>
      <c r="I62" s="67">
        <v>0</v>
      </c>
      <c r="J62" s="24">
        <v>2</v>
      </c>
      <c r="K62" s="141">
        <v>0</v>
      </c>
      <c r="L62" s="141">
        <v>0</v>
      </c>
      <c r="M62" s="121">
        <v>0</v>
      </c>
      <c r="N62" s="121">
        <v>15.55</v>
      </c>
      <c r="O62" s="24">
        <v>0</v>
      </c>
      <c r="P62" s="66">
        <v>0</v>
      </c>
      <c r="Q62" s="68">
        <v>0</v>
      </c>
      <c r="R62" s="24">
        <v>0</v>
      </c>
      <c r="S62" s="24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>
        <v>0</v>
      </c>
      <c r="AS62" s="66">
        <v>0</v>
      </c>
      <c r="AT62" s="66">
        <v>0</v>
      </c>
      <c r="AU62" s="66">
        <v>0</v>
      </c>
      <c r="AV62" s="122"/>
      <c r="AW62" s="122"/>
      <c r="AX62" s="122"/>
      <c r="AY62" s="122"/>
      <c r="AZ62" s="126" t="s">
        <v>233</v>
      </c>
      <c r="BA62" s="20"/>
    </row>
    <row r="63" spans="1:53" ht="18.75">
      <c r="A63" s="50" t="str">
        <f t="shared" si="2"/>
        <v xml:space="preserve">    </v>
      </c>
      <c r="B63" s="63">
        <v>54</v>
      </c>
      <c r="C63" s="64" t="s">
        <v>161</v>
      </c>
      <c r="D63" s="119" t="s">
        <v>195</v>
      </c>
      <c r="E63" s="65" t="s">
        <v>121</v>
      </c>
      <c r="F63" s="120" t="s">
        <v>122</v>
      </c>
      <c r="G63" s="66">
        <v>17.378775273599999</v>
      </c>
      <c r="H63" s="67">
        <v>17.378775273599999</v>
      </c>
      <c r="I63" s="67">
        <v>0</v>
      </c>
      <c r="J63" s="24">
        <v>1</v>
      </c>
      <c r="K63" s="141">
        <v>0</v>
      </c>
      <c r="L63" s="141">
        <v>0</v>
      </c>
      <c r="M63" s="121">
        <v>0</v>
      </c>
      <c r="N63" s="121">
        <v>1.0900000000000001</v>
      </c>
      <c r="O63" s="24">
        <v>7</v>
      </c>
      <c r="P63" s="66">
        <v>0</v>
      </c>
      <c r="Q63" s="68">
        <v>0</v>
      </c>
      <c r="R63" s="24">
        <v>0</v>
      </c>
      <c r="S63" s="24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>
        <v>0</v>
      </c>
      <c r="AM63" s="66">
        <v>0</v>
      </c>
      <c r="AN63" s="66">
        <v>0</v>
      </c>
      <c r="AO63" s="66">
        <v>0</v>
      </c>
      <c r="AP63" s="66">
        <v>0</v>
      </c>
      <c r="AQ63" s="66">
        <v>0</v>
      </c>
      <c r="AR63" s="66">
        <v>0</v>
      </c>
      <c r="AS63" s="66">
        <v>0</v>
      </c>
      <c r="AT63" s="66">
        <v>0</v>
      </c>
      <c r="AU63" s="66">
        <v>0</v>
      </c>
      <c r="AV63" s="122"/>
      <c r="AW63" s="122"/>
      <c r="AX63" s="122"/>
      <c r="AY63" s="122"/>
      <c r="AZ63" s="126" t="s">
        <v>233</v>
      </c>
      <c r="BA63" s="20"/>
    </row>
    <row r="64" spans="1:53" ht="18.75">
      <c r="A64" s="50" t="str">
        <f t="shared" si="2"/>
        <v xml:space="preserve">    </v>
      </c>
      <c r="B64" s="63">
        <v>55</v>
      </c>
      <c r="C64" s="64" t="s">
        <v>161</v>
      </c>
      <c r="D64" s="119" t="s">
        <v>196</v>
      </c>
      <c r="E64" s="65" t="s">
        <v>121</v>
      </c>
      <c r="F64" s="120" t="s">
        <v>122</v>
      </c>
      <c r="G64" s="66">
        <v>0</v>
      </c>
      <c r="H64" s="67">
        <v>0</v>
      </c>
      <c r="I64" s="67">
        <v>0</v>
      </c>
      <c r="J64" s="24">
        <v>2</v>
      </c>
      <c r="K64" s="141">
        <v>0</v>
      </c>
      <c r="L64" s="141">
        <v>0</v>
      </c>
      <c r="M64" s="121">
        <v>0</v>
      </c>
      <c r="N64" s="121">
        <v>15.58</v>
      </c>
      <c r="O64" s="24">
        <v>0</v>
      </c>
      <c r="P64" s="66">
        <v>0</v>
      </c>
      <c r="Q64" s="68">
        <v>0</v>
      </c>
      <c r="R64" s="24">
        <v>0</v>
      </c>
      <c r="S64" s="24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>
        <v>0</v>
      </c>
      <c r="AM64" s="66">
        <v>0</v>
      </c>
      <c r="AN64" s="66">
        <v>0</v>
      </c>
      <c r="AO64" s="66">
        <v>0</v>
      </c>
      <c r="AP64" s="66">
        <v>0</v>
      </c>
      <c r="AQ64" s="66">
        <v>0</v>
      </c>
      <c r="AR64" s="66">
        <v>0</v>
      </c>
      <c r="AS64" s="66">
        <v>0</v>
      </c>
      <c r="AT64" s="66">
        <v>0</v>
      </c>
      <c r="AU64" s="66">
        <v>0</v>
      </c>
      <c r="AV64" s="122"/>
      <c r="AW64" s="122"/>
      <c r="AX64" s="122"/>
      <c r="AY64" s="122"/>
      <c r="AZ64" s="126" t="s">
        <v>233</v>
      </c>
      <c r="BA64" s="20"/>
    </row>
    <row r="65" spans="1:153" s="164" customFormat="1" ht="18.75">
      <c r="A65" s="153" t="str">
        <f t="shared" si="2"/>
        <v xml:space="preserve">    </v>
      </c>
      <c r="B65" s="154">
        <v>56</v>
      </c>
      <c r="C65" s="155" t="s">
        <v>162</v>
      </c>
      <c r="D65" s="156" t="s">
        <v>195</v>
      </c>
      <c r="E65" s="157" t="s">
        <v>121</v>
      </c>
      <c r="F65" s="158" t="s">
        <v>122</v>
      </c>
      <c r="G65" s="150">
        <v>12.6121179462</v>
      </c>
      <c r="H65" s="159">
        <v>12.6121179462</v>
      </c>
      <c r="I65" s="159">
        <v>0</v>
      </c>
      <c r="J65" s="149">
        <v>1</v>
      </c>
      <c r="K65" s="147">
        <v>10.85</v>
      </c>
      <c r="L65" s="148">
        <v>0</v>
      </c>
      <c r="M65" s="147">
        <v>0</v>
      </c>
      <c r="N65" s="147">
        <v>0</v>
      </c>
      <c r="O65" s="149">
        <v>15</v>
      </c>
      <c r="P65" s="150">
        <f>10.85*60/100</f>
        <v>6.51</v>
      </c>
      <c r="Q65" s="151">
        <v>60</v>
      </c>
      <c r="R65" s="149">
        <v>2</v>
      </c>
      <c r="S65" s="149">
        <v>2</v>
      </c>
      <c r="T65" s="150">
        <v>0</v>
      </c>
      <c r="U65" s="150">
        <v>0</v>
      </c>
      <c r="V65" s="150">
        <v>0</v>
      </c>
      <c r="W65" s="150">
        <v>0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6.51</v>
      </c>
      <c r="AG65" s="150">
        <v>0</v>
      </c>
      <c r="AH65" s="150">
        <v>0</v>
      </c>
      <c r="AI65" s="150">
        <v>0</v>
      </c>
      <c r="AJ65" s="150">
        <v>0</v>
      </c>
      <c r="AK65" s="150">
        <v>0</v>
      </c>
      <c r="AL65" s="150">
        <v>0</v>
      </c>
      <c r="AM65" s="150">
        <v>0</v>
      </c>
      <c r="AN65" s="150">
        <v>0</v>
      </c>
      <c r="AO65" s="150">
        <v>0</v>
      </c>
      <c r="AP65" s="150">
        <v>0</v>
      </c>
      <c r="AQ65" s="150">
        <v>0</v>
      </c>
      <c r="AR65" s="150">
        <v>0</v>
      </c>
      <c r="AS65" s="150">
        <v>0</v>
      </c>
      <c r="AT65" s="150">
        <v>0</v>
      </c>
      <c r="AU65" s="150">
        <v>0</v>
      </c>
      <c r="AV65" s="165">
        <v>10</v>
      </c>
      <c r="AW65" s="165">
        <v>10</v>
      </c>
      <c r="AX65" s="165">
        <v>10</v>
      </c>
      <c r="AY65" s="165">
        <v>0</v>
      </c>
      <c r="AZ65" s="152" t="s">
        <v>220</v>
      </c>
      <c r="BA65" s="20"/>
    </row>
    <row r="66" spans="1:153" ht="18.75">
      <c r="A66" s="50" t="str">
        <f t="shared" si="2"/>
        <v xml:space="preserve">    </v>
      </c>
      <c r="B66" s="63">
        <v>57</v>
      </c>
      <c r="C66" s="64" t="s">
        <v>162</v>
      </c>
      <c r="D66" s="119" t="s">
        <v>196</v>
      </c>
      <c r="E66" s="65" t="s">
        <v>121</v>
      </c>
      <c r="F66" s="120" t="s">
        <v>122</v>
      </c>
      <c r="G66" s="66">
        <v>0</v>
      </c>
      <c r="H66" s="67">
        <v>0</v>
      </c>
      <c r="I66" s="67">
        <v>0</v>
      </c>
      <c r="J66" s="24">
        <v>2</v>
      </c>
      <c r="K66" s="121">
        <v>1.76</v>
      </c>
      <c r="L66" s="141">
        <v>0</v>
      </c>
      <c r="M66" s="121">
        <v>0</v>
      </c>
      <c r="N66" s="121">
        <v>0</v>
      </c>
      <c r="O66" s="24">
        <v>0</v>
      </c>
      <c r="P66" s="66">
        <v>0</v>
      </c>
      <c r="Q66" s="68">
        <v>0</v>
      </c>
      <c r="R66" s="24">
        <v>0</v>
      </c>
      <c r="S66" s="24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122"/>
      <c r="AW66" s="122"/>
      <c r="AX66" s="122"/>
      <c r="AY66" s="122"/>
      <c r="AZ66" s="126" t="s">
        <v>236</v>
      </c>
      <c r="BA66" s="20"/>
    </row>
    <row r="67" spans="1:153" ht="18.75">
      <c r="A67" s="50" t="str">
        <f t="shared" si="2"/>
        <v xml:space="preserve">    </v>
      </c>
      <c r="B67" s="63">
        <v>58</v>
      </c>
      <c r="C67" s="64" t="s">
        <v>163</v>
      </c>
      <c r="D67" s="119" t="s">
        <v>44</v>
      </c>
      <c r="E67" s="65" t="s">
        <v>121</v>
      </c>
      <c r="F67" s="120" t="s">
        <v>122</v>
      </c>
      <c r="G67" s="66">
        <v>83.518334369399994</v>
      </c>
      <c r="H67" s="67">
        <v>83.518334369399994</v>
      </c>
      <c r="I67" s="67">
        <v>0</v>
      </c>
      <c r="J67" s="24">
        <v>2</v>
      </c>
      <c r="K67" s="121">
        <v>88.17</v>
      </c>
      <c r="L67" s="141">
        <v>0</v>
      </c>
      <c r="M67" s="121">
        <v>0</v>
      </c>
      <c r="N67" s="121">
        <v>0</v>
      </c>
      <c r="O67" s="24">
        <v>0</v>
      </c>
      <c r="P67" s="66">
        <v>0</v>
      </c>
      <c r="Q67" s="68">
        <v>0</v>
      </c>
      <c r="R67" s="24">
        <v>0</v>
      </c>
      <c r="S67" s="24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>
        <v>0</v>
      </c>
      <c r="AM67" s="66">
        <v>0</v>
      </c>
      <c r="AN67" s="66">
        <v>0</v>
      </c>
      <c r="AO67" s="66">
        <v>0</v>
      </c>
      <c r="AP67" s="66">
        <v>0</v>
      </c>
      <c r="AQ67" s="66">
        <v>0</v>
      </c>
      <c r="AR67" s="66">
        <v>0</v>
      </c>
      <c r="AS67" s="66">
        <v>0</v>
      </c>
      <c r="AT67" s="66">
        <v>0</v>
      </c>
      <c r="AU67" s="66">
        <v>0</v>
      </c>
      <c r="AV67" s="122"/>
      <c r="AW67" s="122"/>
      <c r="AX67" s="122"/>
      <c r="AY67" s="122"/>
      <c r="AZ67" s="126" t="s">
        <v>235</v>
      </c>
      <c r="BA67" s="20"/>
    </row>
    <row r="68" spans="1:153" ht="18.75">
      <c r="A68" s="50" t="str">
        <f t="shared" si="2"/>
        <v xml:space="preserve">    </v>
      </c>
      <c r="B68" s="63">
        <v>59</v>
      </c>
      <c r="C68" s="64" t="s">
        <v>164</v>
      </c>
      <c r="D68" s="119" t="s">
        <v>44</v>
      </c>
      <c r="E68" s="65" t="s">
        <v>121</v>
      </c>
      <c r="F68" s="120" t="s">
        <v>122</v>
      </c>
      <c r="G68" s="66">
        <v>25.891642923399999</v>
      </c>
      <c r="H68" s="67">
        <v>25.891642923399999</v>
      </c>
      <c r="I68" s="67">
        <v>0</v>
      </c>
      <c r="J68" s="24">
        <v>1</v>
      </c>
      <c r="K68" s="121">
        <v>31.37</v>
      </c>
      <c r="L68" s="141">
        <v>0</v>
      </c>
      <c r="M68" s="121">
        <v>0</v>
      </c>
      <c r="N68" s="121">
        <v>0</v>
      </c>
      <c r="O68" s="24">
        <v>13</v>
      </c>
      <c r="P68" s="66">
        <v>18.821999999999999</v>
      </c>
      <c r="Q68" s="68">
        <v>60</v>
      </c>
      <c r="R68" s="24">
        <v>2</v>
      </c>
      <c r="S68" s="24">
        <v>2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18.821999999999999</v>
      </c>
      <c r="AI68" s="66">
        <v>0</v>
      </c>
      <c r="AJ68" s="66">
        <v>0</v>
      </c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>
        <v>0</v>
      </c>
      <c r="AS68" s="66">
        <v>0</v>
      </c>
      <c r="AT68" s="66">
        <v>0</v>
      </c>
      <c r="AU68" s="66">
        <v>0</v>
      </c>
      <c r="AV68" s="122">
        <v>10</v>
      </c>
      <c r="AW68" s="122">
        <v>10</v>
      </c>
      <c r="AX68" s="122">
        <v>10</v>
      </c>
      <c r="AY68" s="122">
        <v>0</v>
      </c>
      <c r="AZ68" s="126" t="s">
        <v>226</v>
      </c>
      <c r="BA68" s="20"/>
    </row>
    <row r="69" spans="1:153" ht="18.75">
      <c r="A69" s="50" t="str">
        <f t="shared" si="2"/>
        <v xml:space="preserve">  33  </v>
      </c>
      <c r="B69" s="63">
        <v>60</v>
      </c>
      <c r="C69" s="64" t="s">
        <v>165</v>
      </c>
      <c r="D69" s="119" t="s">
        <v>44</v>
      </c>
      <c r="E69" s="65" t="s">
        <v>121</v>
      </c>
      <c r="F69" s="120" t="s">
        <v>122</v>
      </c>
      <c r="G69" s="66">
        <v>23.800637810600001</v>
      </c>
      <c r="H69" s="67">
        <v>23.800637810600001</v>
      </c>
      <c r="I69" s="67">
        <v>0</v>
      </c>
      <c r="J69" s="24">
        <v>1</v>
      </c>
      <c r="K69" s="121">
        <v>40.5</v>
      </c>
      <c r="L69" s="141">
        <v>0</v>
      </c>
      <c r="M69" s="121">
        <v>0</v>
      </c>
      <c r="N69" s="121">
        <v>0</v>
      </c>
      <c r="O69" s="24">
        <v>7</v>
      </c>
      <c r="P69" s="66">
        <f>40.5*60/100</f>
        <v>24.3</v>
      </c>
      <c r="Q69" s="68">
        <v>60</v>
      </c>
      <c r="R69" s="24">
        <v>2</v>
      </c>
      <c r="S69" s="24">
        <v>2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24.3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122">
        <v>20</v>
      </c>
      <c r="AW69" s="122">
        <v>10</v>
      </c>
      <c r="AX69" s="122">
        <v>20</v>
      </c>
      <c r="AY69" s="122">
        <v>0</v>
      </c>
      <c r="AZ69" s="126" t="s">
        <v>231</v>
      </c>
      <c r="BA69" s="20"/>
    </row>
    <row r="70" spans="1:153" ht="18.75">
      <c r="A70" s="50" t="str">
        <f t="shared" si="2"/>
        <v xml:space="preserve">    </v>
      </c>
      <c r="B70" s="63">
        <v>61</v>
      </c>
      <c r="C70" s="64" t="s">
        <v>166</v>
      </c>
      <c r="D70" s="119" t="s">
        <v>44</v>
      </c>
      <c r="E70" s="65" t="s">
        <v>121</v>
      </c>
      <c r="F70" s="120" t="s">
        <v>122</v>
      </c>
      <c r="G70" s="66">
        <v>33.999169212600002</v>
      </c>
      <c r="H70" s="67">
        <v>33.999169212600002</v>
      </c>
      <c r="I70" s="67">
        <v>0</v>
      </c>
      <c r="J70" s="24">
        <v>2</v>
      </c>
      <c r="K70" s="121">
        <v>21.7</v>
      </c>
      <c r="L70" s="141">
        <v>0</v>
      </c>
      <c r="M70" s="121">
        <v>0</v>
      </c>
      <c r="N70" s="121">
        <v>0</v>
      </c>
      <c r="O70" s="24">
        <v>0</v>
      </c>
      <c r="P70" s="66">
        <v>0</v>
      </c>
      <c r="Q70" s="68">
        <v>0</v>
      </c>
      <c r="R70" s="24">
        <v>0</v>
      </c>
      <c r="S70" s="24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122"/>
      <c r="AW70" s="122"/>
      <c r="AX70" s="122"/>
      <c r="AY70" s="122"/>
      <c r="AZ70" s="126"/>
      <c r="BA70" s="20"/>
    </row>
    <row r="71" spans="1:153" ht="18.75">
      <c r="A71" s="50" t="str">
        <f t="shared" ref="A71:A77" si="3">IF(J71=1,IF(K71&gt;0,IF(L71&gt;0,IF(N71&gt;0,11,11),IF(N71&gt;0,11,"")),IF(L71&gt;0,IF(N71&gt;0,11,""),IF(N71=0,22,""))),IF(L71&gt;0,IF(N71&gt;0,IF(P71&gt;0,66,""),IF(P71&gt;0,66,"")),IF(P71&gt;0,66,"")))&amp;" "&amp;IF(J71=1,IF(K71=0,IF(L71&gt;0,IF(N71&gt;0,IF(P71&gt;0,66,""),IF(P71&gt;0,66,"")),IF(P71&gt;0,66,"")),""),IF(P71&gt;0,66,""))&amp;" "&amp;IF(J71=1,IF(K71&gt;0,IF(P71&gt;0,IF(O71&lt;=7,IF(Q71=100,"","33"),IF(O71&lt;=25,IF(Q71&gt;0,IF(Q71&lt;100,"",33),IF(Q71=0,"","33")),IF(Q71=0,"",33))),IF(O71&gt;25,"",33)),""),IF(J71&gt;1,IF(P71&gt;0,"55",""),IF(J71=0,IF(P71&gt;0,"55","00"))))&amp;" "&amp;IF(P71&gt;0,IF(R71&gt;0,IF(S71&gt;0,"",88),77),"")&amp;" "&amp;IF(J71=1,IF(P71&gt;0,IF(AV71+AW71+AX71+AY71=0,99,""),""),"")</f>
        <v xml:space="preserve">    </v>
      </c>
      <c r="B71" s="63">
        <v>62</v>
      </c>
      <c r="C71" s="64" t="s">
        <v>167</v>
      </c>
      <c r="D71" s="119" t="s">
        <v>44</v>
      </c>
      <c r="E71" s="65" t="s">
        <v>121</v>
      </c>
      <c r="F71" s="120" t="s">
        <v>122</v>
      </c>
      <c r="G71" s="66">
        <v>21.464873031900002</v>
      </c>
      <c r="H71" s="67">
        <v>21.464873031900002</v>
      </c>
      <c r="I71" s="67">
        <v>0</v>
      </c>
      <c r="J71" s="24">
        <v>2</v>
      </c>
      <c r="K71" s="121">
        <v>19.16</v>
      </c>
      <c r="L71" s="141">
        <v>0</v>
      </c>
      <c r="M71" s="121">
        <v>0</v>
      </c>
      <c r="N71" s="121">
        <v>0</v>
      </c>
      <c r="O71" s="24">
        <v>0</v>
      </c>
      <c r="P71" s="66">
        <v>0</v>
      </c>
      <c r="Q71" s="68">
        <v>0</v>
      </c>
      <c r="R71" s="24">
        <v>0</v>
      </c>
      <c r="S71" s="24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0</v>
      </c>
      <c r="AR71" s="66">
        <v>0</v>
      </c>
      <c r="AS71" s="66">
        <v>0</v>
      </c>
      <c r="AT71" s="66">
        <v>0</v>
      </c>
      <c r="AU71" s="66">
        <v>0</v>
      </c>
      <c r="AV71" s="122"/>
      <c r="AW71" s="122"/>
      <c r="AX71" s="122"/>
      <c r="AY71" s="122"/>
      <c r="AZ71" s="126"/>
      <c r="BA71" s="20"/>
    </row>
    <row r="72" spans="1:153" ht="18.75">
      <c r="A72" s="50" t="str">
        <f t="shared" si="3"/>
        <v xml:space="preserve">    </v>
      </c>
      <c r="B72" s="63">
        <v>63</v>
      </c>
      <c r="C72" s="64" t="s">
        <v>168</v>
      </c>
      <c r="D72" s="119" t="s">
        <v>44</v>
      </c>
      <c r="E72" s="65" t="s">
        <v>121</v>
      </c>
      <c r="F72" s="120" t="s">
        <v>122</v>
      </c>
      <c r="G72" s="66">
        <v>14.621600883599999</v>
      </c>
      <c r="H72" s="67">
        <v>14.621600883599999</v>
      </c>
      <c r="I72" s="67">
        <v>0</v>
      </c>
      <c r="J72" s="24">
        <v>2</v>
      </c>
      <c r="K72" s="121">
        <v>12.27</v>
      </c>
      <c r="L72" s="141">
        <v>0</v>
      </c>
      <c r="M72" s="121">
        <v>0</v>
      </c>
      <c r="N72" s="121">
        <v>0</v>
      </c>
      <c r="O72" s="24">
        <v>0</v>
      </c>
      <c r="P72" s="66">
        <v>0</v>
      </c>
      <c r="Q72" s="68">
        <v>0</v>
      </c>
      <c r="R72" s="24">
        <v>0</v>
      </c>
      <c r="S72" s="24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122"/>
      <c r="AW72" s="122"/>
      <c r="AX72" s="122"/>
      <c r="AY72" s="122"/>
      <c r="AZ72" s="126"/>
      <c r="BA72" s="20"/>
    </row>
    <row r="73" spans="1:153" ht="18.75">
      <c r="A73" s="50" t="str">
        <f t="shared" si="3"/>
        <v xml:space="preserve">  33  </v>
      </c>
      <c r="B73" s="63">
        <v>64</v>
      </c>
      <c r="C73" s="64" t="s">
        <v>169</v>
      </c>
      <c r="D73" s="119" t="s">
        <v>44</v>
      </c>
      <c r="E73" s="65" t="s">
        <v>121</v>
      </c>
      <c r="F73" s="120" t="s">
        <v>122</v>
      </c>
      <c r="G73" s="66">
        <v>45.256923670100001</v>
      </c>
      <c r="H73" s="67">
        <v>45.256923670100001</v>
      </c>
      <c r="I73" s="67">
        <v>0</v>
      </c>
      <c r="J73" s="24">
        <v>1</v>
      </c>
      <c r="K73" s="121">
        <v>41.09</v>
      </c>
      <c r="L73" s="141">
        <v>0</v>
      </c>
      <c r="M73" s="121">
        <v>0</v>
      </c>
      <c r="N73" s="121">
        <v>0</v>
      </c>
      <c r="O73" s="24">
        <v>7</v>
      </c>
      <c r="P73" s="66">
        <f>41.09*60/100</f>
        <v>24.654</v>
      </c>
      <c r="Q73" s="68">
        <v>60</v>
      </c>
      <c r="R73" s="24">
        <v>2</v>
      </c>
      <c r="S73" s="24">
        <v>3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>
        <v>0</v>
      </c>
      <c r="AM73" s="66">
        <v>0</v>
      </c>
      <c r="AN73" s="66">
        <v>24.65</v>
      </c>
      <c r="AO73" s="66">
        <v>0</v>
      </c>
      <c r="AP73" s="66">
        <v>0</v>
      </c>
      <c r="AQ73" s="66">
        <v>0</v>
      </c>
      <c r="AR73" s="66">
        <v>0</v>
      </c>
      <c r="AS73" s="66">
        <v>0</v>
      </c>
      <c r="AT73" s="66">
        <v>0</v>
      </c>
      <c r="AU73" s="66">
        <v>0</v>
      </c>
      <c r="AV73" s="122">
        <v>20</v>
      </c>
      <c r="AW73" s="122">
        <v>10</v>
      </c>
      <c r="AX73" s="122">
        <v>20</v>
      </c>
      <c r="AY73" s="122">
        <v>0</v>
      </c>
      <c r="AZ73" s="126" t="s">
        <v>220</v>
      </c>
      <c r="BA73" s="20"/>
    </row>
    <row r="74" spans="1:153" ht="18.75">
      <c r="A74" s="50" t="str">
        <f t="shared" si="3"/>
        <v xml:space="preserve">    </v>
      </c>
      <c r="B74" s="63">
        <v>65</v>
      </c>
      <c r="C74" s="64" t="s">
        <v>170</v>
      </c>
      <c r="D74" s="119" t="s">
        <v>44</v>
      </c>
      <c r="E74" s="65" t="s">
        <v>121</v>
      </c>
      <c r="F74" s="120" t="s">
        <v>122</v>
      </c>
      <c r="G74" s="66">
        <v>7.1717019228099996</v>
      </c>
      <c r="H74" s="67">
        <v>7.1717019228099996</v>
      </c>
      <c r="I74" s="67">
        <v>0</v>
      </c>
      <c r="J74" s="24">
        <v>2</v>
      </c>
      <c r="K74" s="121">
        <v>6.6</v>
      </c>
      <c r="L74" s="141">
        <v>0</v>
      </c>
      <c r="M74" s="121">
        <v>0</v>
      </c>
      <c r="N74" s="121">
        <v>0</v>
      </c>
      <c r="O74" s="24">
        <v>0</v>
      </c>
      <c r="P74" s="66">
        <v>0</v>
      </c>
      <c r="Q74" s="68">
        <v>0</v>
      </c>
      <c r="R74" s="24">
        <v>0</v>
      </c>
      <c r="S74" s="24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>
        <v>0</v>
      </c>
      <c r="AS74" s="66">
        <v>0</v>
      </c>
      <c r="AT74" s="66">
        <v>0</v>
      </c>
      <c r="AU74" s="66">
        <v>0</v>
      </c>
      <c r="AV74" s="122"/>
      <c r="AW74" s="122"/>
      <c r="AX74" s="122"/>
      <c r="AY74" s="122"/>
      <c r="AZ74" s="126" t="s">
        <v>220</v>
      </c>
      <c r="BA74" s="20"/>
    </row>
    <row r="75" spans="1:153" ht="18.75">
      <c r="A75" s="50" t="str">
        <f t="shared" si="3"/>
        <v xml:space="preserve">    </v>
      </c>
      <c r="B75" s="63">
        <v>66</v>
      </c>
      <c r="C75" s="64" t="s">
        <v>171</v>
      </c>
      <c r="D75" s="119" t="s">
        <v>44</v>
      </c>
      <c r="E75" s="65" t="s">
        <v>121</v>
      </c>
      <c r="F75" s="120" t="s">
        <v>122</v>
      </c>
      <c r="G75" s="66">
        <v>7.9401502738799996</v>
      </c>
      <c r="H75" s="67">
        <v>7.9401502738799996</v>
      </c>
      <c r="I75" s="67">
        <v>0</v>
      </c>
      <c r="J75" s="24">
        <v>2</v>
      </c>
      <c r="K75" s="121">
        <v>6.96</v>
      </c>
      <c r="L75" s="141">
        <v>0</v>
      </c>
      <c r="M75" s="121">
        <v>0</v>
      </c>
      <c r="N75" s="121">
        <v>0</v>
      </c>
      <c r="O75" s="24">
        <v>0</v>
      </c>
      <c r="P75" s="66">
        <v>0</v>
      </c>
      <c r="Q75" s="68">
        <v>0</v>
      </c>
      <c r="R75" s="24">
        <v>0</v>
      </c>
      <c r="S75" s="24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0</v>
      </c>
      <c r="AT75" s="66">
        <v>0</v>
      </c>
      <c r="AU75" s="66">
        <v>0</v>
      </c>
      <c r="AV75" s="122"/>
      <c r="AW75" s="122"/>
      <c r="AX75" s="122"/>
      <c r="AY75" s="122"/>
      <c r="AZ75" s="126" t="s">
        <v>220</v>
      </c>
      <c r="BA75" s="20"/>
    </row>
    <row r="76" spans="1:153" ht="18.75">
      <c r="A76" s="50" t="str">
        <f t="shared" si="3"/>
        <v xml:space="preserve">    </v>
      </c>
      <c r="B76" s="63">
        <v>67</v>
      </c>
      <c r="C76" s="64" t="s">
        <v>172</v>
      </c>
      <c r="D76" s="119" t="s">
        <v>44</v>
      </c>
      <c r="E76" s="65" t="s">
        <v>121</v>
      </c>
      <c r="F76" s="120" t="s">
        <v>122</v>
      </c>
      <c r="G76" s="66">
        <v>7.1690892275599998</v>
      </c>
      <c r="H76" s="67">
        <v>7.1690892275599998</v>
      </c>
      <c r="I76" s="67">
        <v>0</v>
      </c>
      <c r="J76" s="24">
        <v>2</v>
      </c>
      <c r="K76" s="121">
        <v>7.07</v>
      </c>
      <c r="L76" s="141">
        <v>0</v>
      </c>
      <c r="M76" s="121">
        <v>0</v>
      </c>
      <c r="N76" s="121">
        <v>0</v>
      </c>
      <c r="O76" s="24">
        <v>0</v>
      </c>
      <c r="P76" s="66">
        <v>0</v>
      </c>
      <c r="Q76" s="68">
        <v>0</v>
      </c>
      <c r="R76" s="24">
        <v>0</v>
      </c>
      <c r="S76" s="24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122"/>
      <c r="AW76" s="122"/>
      <c r="AX76" s="122"/>
      <c r="AY76" s="122"/>
      <c r="AZ76" s="126" t="s">
        <v>220</v>
      </c>
      <c r="BA76" s="20"/>
    </row>
    <row r="77" spans="1:153" ht="18.75">
      <c r="A77" s="50" t="str">
        <f t="shared" si="3"/>
        <v xml:space="preserve">    </v>
      </c>
      <c r="B77" s="63">
        <v>68</v>
      </c>
      <c r="C77" s="64" t="s">
        <v>173</v>
      </c>
      <c r="D77" s="119" t="s">
        <v>44</v>
      </c>
      <c r="E77" s="65" t="s">
        <v>121</v>
      </c>
      <c r="F77" s="120" t="s">
        <v>122</v>
      </c>
      <c r="G77" s="66">
        <v>10.6751409586</v>
      </c>
      <c r="H77" s="67">
        <v>10.6751409586</v>
      </c>
      <c r="I77" s="67">
        <v>0</v>
      </c>
      <c r="J77" s="24">
        <v>2</v>
      </c>
      <c r="K77" s="121">
        <v>0</v>
      </c>
      <c r="L77" s="141">
        <v>0</v>
      </c>
      <c r="M77" s="121">
        <v>0</v>
      </c>
      <c r="N77" s="121">
        <v>0</v>
      </c>
      <c r="O77" s="24">
        <v>0</v>
      </c>
      <c r="P77" s="66">
        <v>0</v>
      </c>
      <c r="Q77" s="68">
        <v>0</v>
      </c>
      <c r="R77" s="24">
        <v>0</v>
      </c>
      <c r="S77" s="24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122"/>
      <c r="AW77" s="122"/>
      <c r="AX77" s="122"/>
      <c r="AY77" s="122"/>
      <c r="AZ77" s="126" t="s">
        <v>220</v>
      </c>
      <c r="BA77" s="20"/>
    </row>
    <row r="78" spans="1:153" s="87" customFormat="1" ht="18.75">
      <c r="A78" s="50" t="str">
        <f t="shared" ref="A78" si="4">IF(J78=1,IF(K78&gt;0,IF(L78&gt;0,IF(N78&gt;0,11,11),IF(N78&gt;0,11,"")),IF(L78&gt;0,IF(N78&gt;0,11,""),IF(N78=0,22,""))),IF(L78&gt;0,IF(N78&gt;0,IF(P78&gt;0,66,""),IF(P78&gt;0,66,"")),IF(P78&gt;0,66,"")))&amp;" "&amp;IF(J78=1,IF(K78=0,IF(L78&gt;0,IF(N78&gt;0,IF(P78&gt;0,66,""),IF(P78&gt;0,66,"")),IF(P78&gt;0,66,"")),""),IF(P78&gt;0,66,""))&amp;" "&amp;IF(J78=1,IF(K78&gt;0,IF(P78&gt;0,IF(O78&lt;=7,IF(Q78=100,"","33"),IF(O78&lt;=25,IF(Q78&gt;0,IF(Q78&lt;100,"",33),IF(Q78=0,"","33")),IF(Q78=0,"",33))),IF(O78&gt;25,"",33)),""),IF(J78&gt;1,IF(P78&gt;0,"55",""),IF(J78=0,IF(P78&gt;0,"55","00"))))&amp;" "&amp;IF(P78&gt;0,IF(R78&gt;0,IF(S78&gt;0,"",88),77),"")</f>
        <v xml:space="preserve">   </v>
      </c>
      <c r="B78" s="63">
        <v>69</v>
      </c>
      <c r="C78" s="64" t="s">
        <v>174</v>
      </c>
      <c r="D78" s="119" t="s">
        <v>44</v>
      </c>
      <c r="E78" s="65" t="s">
        <v>121</v>
      </c>
      <c r="F78" s="120" t="s">
        <v>122</v>
      </c>
      <c r="G78" s="66">
        <v>9.2528334653099993</v>
      </c>
      <c r="H78" s="67">
        <v>9.2528334653099993</v>
      </c>
      <c r="I78" s="67">
        <v>0</v>
      </c>
      <c r="J78" s="24">
        <v>2</v>
      </c>
      <c r="K78" s="121">
        <v>9.58</v>
      </c>
      <c r="L78" s="141">
        <v>0</v>
      </c>
      <c r="M78" s="121">
        <v>0</v>
      </c>
      <c r="N78" s="121">
        <v>0</v>
      </c>
      <c r="O78" s="24">
        <v>0</v>
      </c>
      <c r="P78" s="66">
        <v>0</v>
      </c>
      <c r="Q78" s="68">
        <v>0</v>
      </c>
      <c r="R78" s="24">
        <v>0</v>
      </c>
      <c r="S78" s="24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125"/>
      <c r="AW78" s="125"/>
      <c r="AX78" s="125"/>
      <c r="AY78" s="122"/>
      <c r="AZ78" s="126" t="s">
        <v>220</v>
      </c>
      <c r="BA78" s="20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</row>
    <row r="79" spans="1:153" s="87" customFormat="1" ht="18.75">
      <c r="B79" s="63">
        <v>70</v>
      </c>
      <c r="C79" s="64" t="s">
        <v>175</v>
      </c>
      <c r="D79" s="119" t="s">
        <v>44</v>
      </c>
      <c r="E79" s="65" t="s">
        <v>121</v>
      </c>
      <c r="F79" s="120" t="s">
        <v>122</v>
      </c>
      <c r="G79" s="66">
        <v>51.394911686500002</v>
      </c>
      <c r="H79" s="67">
        <v>51.394911686500002</v>
      </c>
      <c r="I79" s="67">
        <v>0</v>
      </c>
      <c r="J79" s="24">
        <v>2</v>
      </c>
      <c r="K79" s="121">
        <v>54.53</v>
      </c>
      <c r="L79" s="141">
        <v>0</v>
      </c>
      <c r="M79" s="121">
        <v>0</v>
      </c>
      <c r="N79" s="121">
        <v>0</v>
      </c>
      <c r="O79" s="24">
        <v>0</v>
      </c>
      <c r="P79" s="66">
        <v>0</v>
      </c>
      <c r="Q79" s="68">
        <v>0</v>
      </c>
      <c r="R79" s="24">
        <v>0</v>
      </c>
      <c r="S79" s="24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125"/>
      <c r="AW79" s="125"/>
      <c r="AX79" s="125"/>
      <c r="AY79" s="122"/>
      <c r="AZ79" s="126" t="s">
        <v>220</v>
      </c>
      <c r="BA79" s="20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</row>
    <row r="80" spans="1:153" ht="18.75">
      <c r="A80" s="50" t="str">
        <f t="shared" ref="A80" si="5">IF(J80=1,IF(K80&gt;0,IF(L80&gt;0,IF(N80&gt;0,11,11),IF(N80&gt;0,11,"")),IF(L80&gt;0,IF(N80&gt;0,11,""),IF(N80=0,22,""))),IF(L80&gt;0,IF(N80&gt;0,IF(P80&gt;0,66,""),IF(P80&gt;0,66,"")),IF(P80&gt;0,66,"")))&amp;" "&amp;IF(J80=1,IF(K80=0,IF(L80&gt;0,IF(N80&gt;0,IF(P80&gt;0,66,""),IF(P80&gt;0,66,"")),IF(P80&gt;0,66,"")),""),IF(P80&gt;0,66,""))&amp;" "&amp;IF(J80=1,IF(K80&gt;0,IF(P80&gt;0,IF(O80&lt;=7,IF(Q80=100,"","33"),IF(O80&lt;=25,IF(Q80&gt;0,IF(Q80&lt;100,"",33),IF(Q80=0,"","33")),IF(Q80=0,"",33))),IF(O80&gt;25,"",33)),""),IF(J80&gt;1,IF(P80&gt;0,"55",""),IF(J80=0,IF(P80&gt;0,"55","00"))))&amp;" "&amp;IF(P80&gt;0,IF(R80&gt;0,IF(S80&gt;0,"",88),77),"")</f>
        <v xml:space="preserve">   </v>
      </c>
      <c r="B80" s="63">
        <v>71</v>
      </c>
      <c r="C80" s="64" t="s">
        <v>176</v>
      </c>
      <c r="D80" s="119" t="s">
        <v>44</v>
      </c>
      <c r="E80" s="65" t="s">
        <v>121</v>
      </c>
      <c r="F80" s="120" t="s">
        <v>122</v>
      </c>
      <c r="G80" s="66">
        <v>42.140698864100003</v>
      </c>
      <c r="H80" s="67">
        <v>42.140698864100003</v>
      </c>
      <c r="I80" s="67">
        <v>0</v>
      </c>
      <c r="J80" s="24">
        <v>2</v>
      </c>
      <c r="K80" s="121">
        <v>39.79</v>
      </c>
      <c r="L80" s="141">
        <v>0</v>
      </c>
      <c r="M80" s="121">
        <v>0</v>
      </c>
      <c r="N80" s="121">
        <v>0</v>
      </c>
      <c r="O80" s="24">
        <v>0</v>
      </c>
      <c r="P80" s="66">
        <v>0</v>
      </c>
      <c r="Q80" s="68">
        <v>0</v>
      </c>
      <c r="R80" s="24">
        <v>0</v>
      </c>
      <c r="S80" s="24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125"/>
      <c r="AW80" s="125"/>
      <c r="AX80" s="125"/>
      <c r="AY80" s="122"/>
      <c r="AZ80" s="126" t="s">
        <v>220</v>
      </c>
      <c r="BA80" s="20"/>
    </row>
    <row r="81" spans="1:53" ht="18.75">
      <c r="A81" s="14"/>
      <c r="B81" s="63">
        <v>72</v>
      </c>
      <c r="C81" s="64" t="s">
        <v>177</v>
      </c>
      <c r="D81" s="119" t="s">
        <v>44</v>
      </c>
      <c r="E81" s="65" t="s">
        <v>121</v>
      </c>
      <c r="F81" s="120" t="s">
        <v>122</v>
      </c>
      <c r="G81" s="66">
        <v>40.596833634600003</v>
      </c>
      <c r="H81" s="67">
        <v>40.596833634600003</v>
      </c>
      <c r="I81" s="67">
        <v>0</v>
      </c>
      <c r="J81" s="24">
        <v>2</v>
      </c>
      <c r="K81" s="121">
        <v>39.950000000000003</v>
      </c>
      <c r="L81" s="141">
        <v>0</v>
      </c>
      <c r="M81" s="121">
        <v>0</v>
      </c>
      <c r="N81" s="121">
        <v>0</v>
      </c>
      <c r="O81" s="24">
        <v>0</v>
      </c>
      <c r="P81" s="66">
        <v>0</v>
      </c>
      <c r="Q81" s="68">
        <v>0</v>
      </c>
      <c r="R81" s="24">
        <v>0</v>
      </c>
      <c r="S81" s="24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14"/>
      <c r="AW81" s="14"/>
      <c r="AX81" s="14"/>
      <c r="AY81" s="14"/>
      <c r="AZ81" s="126" t="s">
        <v>238</v>
      </c>
      <c r="BA81" s="20"/>
    </row>
    <row r="82" spans="1:53" ht="18.75">
      <c r="A82" s="14"/>
      <c r="B82" s="63">
        <v>73</v>
      </c>
      <c r="C82" s="64" t="s">
        <v>178</v>
      </c>
      <c r="D82" s="119" t="s">
        <v>195</v>
      </c>
      <c r="E82" s="65" t="s">
        <v>121</v>
      </c>
      <c r="F82" s="120" t="s">
        <v>122</v>
      </c>
      <c r="G82" s="66">
        <v>51.152749901599996</v>
      </c>
      <c r="H82" s="67">
        <v>51.152749901599996</v>
      </c>
      <c r="I82" s="67">
        <v>0</v>
      </c>
      <c r="J82" s="24">
        <v>1</v>
      </c>
      <c r="K82" s="121">
        <v>29.39</v>
      </c>
      <c r="L82" s="141">
        <v>0</v>
      </c>
      <c r="M82" s="121">
        <v>0</v>
      </c>
      <c r="N82" s="121">
        <v>0</v>
      </c>
      <c r="O82" s="24">
        <v>25</v>
      </c>
      <c r="P82" s="66">
        <v>17.634</v>
      </c>
      <c r="Q82" s="68">
        <v>60</v>
      </c>
      <c r="R82" s="24">
        <v>2</v>
      </c>
      <c r="S82" s="24">
        <v>2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17.634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14"/>
      <c r="AW82" s="14"/>
      <c r="AX82" s="14"/>
      <c r="AY82" s="14"/>
      <c r="AZ82" s="126" t="s">
        <v>227</v>
      </c>
      <c r="BA82" s="20"/>
    </row>
    <row r="83" spans="1:53" ht="18.75">
      <c r="A83" s="14"/>
      <c r="B83" s="63">
        <v>74</v>
      </c>
      <c r="C83" s="64" t="s">
        <v>178</v>
      </c>
      <c r="D83" s="119" t="s">
        <v>196</v>
      </c>
      <c r="E83" s="65" t="s">
        <v>121</v>
      </c>
      <c r="F83" s="120" t="s">
        <v>122</v>
      </c>
      <c r="G83" s="121">
        <v>22.28</v>
      </c>
      <c r="H83" s="67">
        <v>0</v>
      </c>
      <c r="I83" s="121">
        <v>22.28</v>
      </c>
      <c r="J83" s="24">
        <v>2</v>
      </c>
      <c r="K83" s="121">
        <v>0</v>
      </c>
      <c r="L83" s="141">
        <v>44.04</v>
      </c>
      <c r="M83" s="121">
        <v>0</v>
      </c>
      <c r="N83" s="121">
        <v>0</v>
      </c>
      <c r="O83" s="24">
        <v>0</v>
      </c>
      <c r="P83" s="66">
        <v>0</v>
      </c>
      <c r="Q83" s="68">
        <v>0</v>
      </c>
      <c r="R83" s="24">
        <v>0</v>
      </c>
      <c r="S83" s="24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14"/>
      <c r="AW83" s="14"/>
      <c r="AX83" s="14"/>
      <c r="AY83" s="14"/>
      <c r="AZ83" s="126"/>
      <c r="BA83" s="20"/>
    </row>
    <row r="84" spans="1:53" ht="18.75">
      <c r="A84" s="14"/>
      <c r="B84" s="63">
        <v>75</v>
      </c>
      <c r="C84" s="64" t="s">
        <v>179</v>
      </c>
      <c r="D84" s="119" t="s">
        <v>44</v>
      </c>
      <c r="E84" s="65" t="s">
        <v>121</v>
      </c>
      <c r="F84" s="120" t="s">
        <v>122</v>
      </c>
      <c r="G84" s="66">
        <v>26.805473232200001</v>
      </c>
      <c r="H84" s="67">
        <v>26.805473232200001</v>
      </c>
      <c r="I84" s="67">
        <v>0</v>
      </c>
      <c r="J84" s="24">
        <v>1</v>
      </c>
      <c r="K84" s="121">
        <v>0</v>
      </c>
      <c r="L84" s="141">
        <v>27.6</v>
      </c>
      <c r="M84" s="121">
        <v>0</v>
      </c>
      <c r="N84" s="121">
        <v>0</v>
      </c>
      <c r="O84" s="24">
        <v>15</v>
      </c>
      <c r="P84" s="66">
        <v>0</v>
      </c>
      <c r="Q84" s="68">
        <v>0</v>
      </c>
      <c r="R84" s="24">
        <v>0</v>
      </c>
      <c r="S84" s="24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14"/>
      <c r="AW84" s="14"/>
      <c r="AX84" s="14"/>
      <c r="AY84" s="14"/>
      <c r="AZ84" s="126"/>
      <c r="BA84" s="20"/>
    </row>
    <row r="85" spans="1:53" ht="18.75">
      <c r="A85" s="14"/>
      <c r="B85" s="63">
        <v>76</v>
      </c>
      <c r="C85" s="64" t="s">
        <v>180</v>
      </c>
      <c r="D85" s="119" t="s">
        <v>44</v>
      </c>
      <c r="E85" s="65" t="s">
        <v>121</v>
      </c>
      <c r="F85" s="120" t="s">
        <v>122</v>
      </c>
      <c r="G85" s="66">
        <v>410.72192600090398</v>
      </c>
      <c r="H85" s="67">
        <v>207.468444909</v>
      </c>
      <c r="I85" s="67">
        <v>203.25348109190401</v>
      </c>
      <c r="J85" s="24">
        <v>1</v>
      </c>
      <c r="K85" s="121">
        <v>0</v>
      </c>
      <c r="L85" s="141">
        <v>419.17</v>
      </c>
      <c r="M85" s="121">
        <v>0</v>
      </c>
      <c r="N85" s="121">
        <v>0</v>
      </c>
      <c r="O85" s="24">
        <v>0</v>
      </c>
      <c r="P85" s="66">
        <v>0</v>
      </c>
      <c r="Q85" s="68">
        <v>0</v>
      </c>
      <c r="R85" s="24">
        <v>0</v>
      </c>
      <c r="S85" s="24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>
        <v>0</v>
      </c>
      <c r="AS85" s="66">
        <v>0</v>
      </c>
      <c r="AT85" s="66">
        <v>0</v>
      </c>
      <c r="AU85" s="66">
        <v>0</v>
      </c>
      <c r="AV85" s="14"/>
      <c r="AW85" s="14"/>
      <c r="AX85" s="14"/>
      <c r="AY85" s="14"/>
      <c r="AZ85" s="126" t="s">
        <v>234</v>
      </c>
      <c r="BA85" s="20"/>
    </row>
    <row r="86" spans="1:53" ht="18.75">
      <c r="A86" s="14"/>
      <c r="B86" s="63">
        <v>77</v>
      </c>
      <c r="C86" s="64" t="s">
        <v>181</v>
      </c>
      <c r="D86" s="119" t="s">
        <v>44</v>
      </c>
      <c r="E86" s="65" t="s">
        <v>121</v>
      </c>
      <c r="F86" s="120" t="s">
        <v>122</v>
      </c>
      <c r="G86" s="66">
        <v>60.008849250799997</v>
      </c>
      <c r="H86" s="67">
        <v>60.008849250799997</v>
      </c>
      <c r="I86" s="67">
        <v>0</v>
      </c>
      <c r="J86" s="24">
        <v>1</v>
      </c>
      <c r="K86" s="121">
        <v>57.02</v>
      </c>
      <c r="L86" s="141">
        <v>0</v>
      </c>
      <c r="M86" s="121">
        <v>0</v>
      </c>
      <c r="N86" s="121">
        <v>0</v>
      </c>
      <c r="O86" s="24">
        <v>7</v>
      </c>
      <c r="P86" s="66">
        <v>57.02</v>
      </c>
      <c r="Q86" s="68">
        <v>60</v>
      </c>
      <c r="R86" s="24">
        <v>2</v>
      </c>
      <c r="S86" s="24">
        <v>3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57.02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14"/>
      <c r="AW86" s="14"/>
      <c r="AX86" s="14"/>
      <c r="AY86" s="14"/>
      <c r="AZ86" s="126" t="s">
        <v>220</v>
      </c>
      <c r="BA86" s="20"/>
    </row>
    <row r="87" spans="1:53" ht="18.75">
      <c r="A87" s="14"/>
      <c r="B87" s="63">
        <v>78</v>
      </c>
      <c r="C87" s="64" t="s">
        <v>182</v>
      </c>
      <c r="D87" s="119" t="s">
        <v>44</v>
      </c>
      <c r="E87" s="65" t="s">
        <v>121</v>
      </c>
      <c r="F87" s="120" t="s">
        <v>122</v>
      </c>
      <c r="G87" s="66">
        <v>70.560308539999994</v>
      </c>
      <c r="H87" s="67">
        <v>70.560308539999994</v>
      </c>
      <c r="I87" s="67">
        <v>0</v>
      </c>
      <c r="J87" s="24">
        <v>1</v>
      </c>
      <c r="K87" s="121">
        <v>72.09</v>
      </c>
      <c r="L87" s="141">
        <v>0</v>
      </c>
      <c r="M87" s="121">
        <v>0</v>
      </c>
      <c r="N87" s="121">
        <v>0</v>
      </c>
      <c r="O87" s="24">
        <v>7</v>
      </c>
      <c r="P87" s="66">
        <v>72.09</v>
      </c>
      <c r="Q87" s="68">
        <v>60</v>
      </c>
      <c r="R87" s="24">
        <v>2</v>
      </c>
      <c r="S87" s="24">
        <v>3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72.09</v>
      </c>
      <c r="AQ87" s="66">
        <v>0</v>
      </c>
      <c r="AR87" s="66">
        <v>0</v>
      </c>
      <c r="AS87" s="66">
        <v>0</v>
      </c>
      <c r="AT87" s="66">
        <v>0</v>
      </c>
      <c r="AU87" s="66">
        <v>0</v>
      </c>
      <c r="AV87" s="14"/>
      <c r="AW87" s="14"/>
      <c r="AX87" s="14"/>
      <c r="AY87" s="14"/>
      <c r="AZ87" s="126" t="s">
        <v>220</v>
      </c>
      <c r="BA87" s="20"/>
    </row>
    <row r="88" spans="1:53" ht="18.75">
      <c r="A88" s="14"/>
      <c r="B88" s="63">
        <v>79</v>
      </c>
      <c r="C88" s="64" t="s">
        <v>183</v>
      </c>
      <c r="D88" s="119" t="s">
        <v>44</v>
      </c>
      <c r="E88" s="65" t="s">
        <v>121</v>
      </c>
      <c r="F88" s="120" t="s">
        <v>122</v>
      </c>
      <c r="G88" s="66">
        <v>122.24517046775699</v>
      </c>
      <c r="H88" s="67">
        <v>114.720070858</v>
      </c>
      <c r="I88" s="67">
        <v>7.5250996097569995</v>
      </c>
      <c r="J88" s="24">
        <v>2</v>
      </c>
      <c r="K88" s="121">
        <v>0</v>
      </c>
      <c r="L88" s="141">
        <v>123.06</v>
      </c>
      <c r="M88" s="121">
        <v>0</v>
      </c>
      <c r="N88" s="121">
        <v>0</v>
      </c>
      <c r="O88" s="24">
        <v>0</v>
      </c>
      <c r="P88" s="66">
        <v>0</v>
      </c>
      <c r="Q88" s="68">
        <v>0</v>
      </c>
      <c r="R88" s="24">
        <v>0</v>
      </c>
      <c r="S88" s="24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>
        <v>0</v>
      </c>
      <c r="AS88" s="66">
        <v>0</v>
      </c>
      <c r="AT88" s="66">
        <v>0</v>
      </c>
      <c r="AU88" s="66">
        <v>0</v>
      </c>
      <c r="AV88" s="14"/>
      <c r="AW88" s="14"/>
      <c r="AX88" s="14"/>
      <c r="AY88" s="14"/>
      <c r="AZ88" s="126"/>
      <c r="BA88" s="20"/>
    </row>
    <row r="89" spans="1:53" ht="18.75">
      <c r="A89" s="14"/>
      <c r="B89" s="63">
        <v>80</v>
      </c>
      <c r="C89" s="64" t="s">
        <v>184</v>
      </c>
      <c r="D89" s="119" t="s">
        <v>44</v>
      </c>
      <c r="E89" s="65" t="s">
        <v>121</v>
      </c>
      <c r="F89" s="120" t="s">
        <v>122</v>
      </c>
      <c r="G89" s="66">
        <v>6.8203985705600001</v>
      </c>
      <c r="H89" s="67">
        <v>6.8203985705600001</v>
      </c>
      <c r="I89" s="67">
        <v>0</v>
      </c>
      <c r="J89" s="24">
        <v>2</v>
      </c>
      <c r="K89" s="121">
        <v>6.85</v>
      </c>
      <c r="L89" s="141">
        <v>0</v>
      </c>
      <c r="M89" s="121">
        <v>0</v>
      </c>
      <c r="N89" s="121">
        <v>0</v>
      </c>
      <c r="O89" s="24">
        <v>0</v>
      </c>
      <c r="P89" s="66">
        <v>0</v>
      </c>
      <c r="Q89" s="68">
        <v>0</v>
      </c>
      <c r="R89" s="24">
        <v>0</v>
      </c>
      <c r="S89" s="24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>
        <v>0</v>
      </c>
      <c r="AS89" s="66">
        <v>0</v>
      </c>
      <c r="AT89" s="66">
        <v>0</v>
      </c>
      <c r="AU89" s="66">
        <v>0</v>
      </c>
      <c r="AV89" s="14"/>
      <c r="AW89" s="14"/>
      <c r="AX89" s="14"/>
      <c r="AY89" s="14"/>
      <c r="AZ89" s="126"/>
      <c r="BA89" s="20"/>
    </row>
    <row r="90" spans="1:53" ht="18.75">
      <c r="A90" s="14"/>
      <c r="B90" s="63">
        <v>81</v>
      </c>
      <c r="C90" s="64" t="s">
        <v>185</v>
      </c>
      <c r="D90" s="119" t="s">
        <v>44</v>
      </c>
      <c r="E90" s="65" t="s">
        <v>121</v>
      </c>
      <c r="F90" s="120" t="s">
        <v>122</v>
      </c>
      <c r="G90" s="66">
        <v>149.81088806822501</v>
      </c>
      <c r="H90" s="67">
        <v>116.079424913</v>
      </c>
      <c r="I90" s="67">
        <v>33.731463155225008</v>
      </c>
      <c r="J90" s="24">
        <v>2</v>
      </c>
      <c r="K90" s="121">
        <v>0</v>
      </c>
      <c r="L90" s="141">
        <v>118.4</v>
      </c>
      <c r="M90" s="121">
        <v>0</v>
      </c>
      <c r="N90" s="121">
        <v>0</v>
      </c>
      <c r="O90" s="24">
        <v>0</v>
      </c>
      <c r="P90" s="66">
        <v>0</v>
      </c>
      <c r="Q90" s="68">
        <v>0</v>
      </c>
      <c r="R90" s="24">
        <v>0</v>
      </c>
      <c r="S90" s="24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14"/>
      <c r="AW90" s="14"/>
      <c r="AX90" s="14"/>
      <c r="AY90" s="14"/>
      <c r="AZ90" s="126"/>
      <c r="BA90" s="20"/>
    </row>
    <row r="91" spans="1:53" ht="18.75">
      <c r="A91" s="14"/>
      <c r="B91" s="63">
        <v>82</v>
      </c>
      <c r="C91" s="64" t="s">
        <v>186</v>
      </c>
      <c r="D91" s="119" t="s">
        <v>44</v>
      </c>
      <c r="E91" s="65" t="s">
        <v>121</v>
      </c>
      <c r="F91" s="120" t="s">
        <v>122</v>
      </c>
      <c r="G91" s="66">
        <v>129.04015065382399</v>
      </c>
      <c r="H91" s="67">
        <v>18.198412582300001</v>
      </c>
      <c r="I91" s="67">
        <v>110.84173807152399</v>
      </c>
      <c r="J91" s="24">
        <v>1</v>
      </c>
      <c r="K91" s="121">
        <v>0</v>
      </c>
      <c r="L91" s="141">
        <v>130.56</v>
      </c>
      <c r="M91" s="121">
        <v>0</v>
      </c>
      <c r="N91" s="121">
        <v>0</v>
      </c>
      <c r="O91" s="24">
        <v>15</v>
      </c>
      <c r="P91" s="66">
        <v>0</v>
      </c>
      <c r="Q91" s="68">
        <v>0</v>
      </c>
      <c r="R91" s="24">
        <v>0</v>
      </c>
      <c r="S91" s="24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>
        <v>0</v>
      </c>
      <c r="AS91" s="66">
        <v>0</v>
      </c>
      <c r="AT91" s="66">
        <v>0</v>
      </c>
      <c r="AU91" s="66">
        <v>0</v>
      </c>
      <c r="AV91" s="14"/>
      <c r="AW91" s="14"/>
      <c r="AX91" s="14"/>
      <c r="AY91" s="14"/>
      <c r="AZ91" s="126"/>
      <c r="BA91" s="20"/>
    </row>
    <row r="92" spans="1:53" ht="18.75">
      <c r="A92" s="14"/>
      <c r="B92" s="63">
        <v>83</v>
      </c>
      <c r="C92" s="64" t="s">
        <v>187</v>
      </c>
      <c r="D92" s="119" t="s">
        <v>44</v>
      </c>
      <c r="E92" s="65" t="s">
        <v>121</v>
      </c>
      <c r="F92" s="120" t="s">
        <v>122</v>
      </c>
      <c r="G92" s="66">
        <v>128.31565732229001</v>
      </c>
      <c r="H92" s="67">
        <v>77.033416005000007</v>
      </c>
      <c r="I92" s="67">
        <v>51.282241317289994</v>
      </c>
      <c r="J92" s="24">
        <v>2</v>
      </c>
      <c r="K92" s="121">
        <v>0</v>
      </c>
      <c r="L92" s="141">
        <v>111.97</v>
      </c>
      <c r="M92" s="121">
        <v>0</v>
      </c>
      <c r="N92" s="121">
        <v>0</v>
      </c>
      <c r="O92" s="24">
        <v>0</v>
      </c>
      <c r="P92" s="66">
        <v>0</v>
      </c>
      <c r="Q92" s="68">
        <v>0</v>
      </c>
      <c r="R92" s="24">
        <v>0</v>
      </c>
      <c r="S92" s="24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>
        <v>0</v>
      </c>
      <c r="AS92" s="66">
        <v>0</v>
      </c>
      <c r="AT92" s="66">
        <v>0</v>
      </c>
      <c r="AU92" s="66">
        <v>0</v>
      </c>
      <c r="AV92" s="14"/>
      <c r="AW92" s="14"/>
      <c r="AX92" s="14"/>
      <c r="AY92" s="14"/>
      <c r="AZ92" s="126"/>
      <c r="BA92" s="20"/>
    </row>
    <row r="93" spans="1:53" ht="18.75">
      <c r="A93" s="14"/>
      <c r="B93" s="63">
        <v>84</v>
      </c>
      <c r="C93" s="64" t="s">
        <v>188</v>
      </c>
      <c r="D93" s="119" t="s">
        <v>44</v>
      </c>
      <c r="E93" s="65" t="s">
        <v>121</v>
      </c>
      <c r="F93" s="120" t="s">
        <v>122</v>
      </c>
      <c r="G93" s="66">
        <v>15.864077664806002</v>
      </c>
      <c r="H93" s="67">
        <v>0.167253674494</v>
      </c>
      <c r="I93" s="67">
        <v>15.696823990312001</v>
      </c>
      <c r="J93" s="24">
        <v>1</v>
      </c>
      <c r="K93" s="121">
        <v>0</v>
      </c>
      <c r="L93" s="141">
        <v>17.22</v>
      </c>
      <c r="M93" s="121">
        <v>0</v>
      </c>
      <c r="N93" s="121">
        <v>0</v>
      </c>
      <c r="O93" s="24">
        <v>10</v>
      </c>
      <c r="P93" s="66">
        <v>0</v>
      </c>
      <c r="Q93" s="68">
        <v>0</v>
      </c>
      <c r="R93" s="24">
        <v>0</v>
      </c>
      <c r="S93" s="24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>
        <v>0</v>
      </c>
      <c r="AS93" s="66">
        <v>0</v>
      </c>
      <c r="AT93" s="66">
        <v>0</v>
      </c>
      <c r="AU93" s="66">
        <v>0</v>
      </c>
      <c r="AV93" s="14"/>
      <c r="AW93" s="14"/>
      <c r="AX93" s="14"/>
      <c r="AY93" s="14"/>
      <c r="AZ93" s="126"/>
      <c r="BA93" s="20"/>
    </row>
    <row r="94" spans="1:53" ht="18.75">
      <c r="A94" s="14"/>
      <c r="B94" s="63">
        <v>85</v>
      </c>
      <c r="C94" s="65" t="s">
        <v>189</v>
      </c>
      <c r="D94" s="119" t="s">
        <v>44</v>
      </c>
      <c r="E94" s="65" t="s">
        <v>121</v>
      </c>
      <c r="F94" s="120" t="s">
        <v>122</v>
      </c>
      <c r="G94" s="66">
        <v>72.986634090600006</v>
      </c>
      <c r="H94" s="67">
        <v>72.986634090600006</v>
      </c>
      <c r="I94" s="67">
        <v>0</v>
      </c>
      <c r="J94" s="24">
        <v>2</v>
      </c>
      <c r="K94" s="121">
        <v>80.58</v>
      </c>
      <c r="L94" s="141">
        <v>0</v>
      </c>
      <c r="M94" s="121">
        <v>0</v>
      </c>
      <c r="N94" s="121">
        <v>0</v>
      </c>
      <c r="O94" s="24">
        <v>0</v>
      </c>
      <c r="P94" s="66">
        <v>0</v>
      </c>
      <c r="Q94" s="68">
        <v>0</v>
      </c>
      <c r="R94" s="24">
        <v>0</v>
      </c>
      <c r="S94" s="24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>
        <v>0</v>
      </c>
      <c r="AS94" s="66">
        <v>0</v>
      </c>
      <c r="AT94" s="66">
        <v>0</v>
      </c>
      <c r="AU94" s="66">
        <v>0</v>
      </c>
      <c r="AV94" s="14"/>
      <c r="AW94" s="14"/>
      <c r="AX94" s="14"/>
      <c r="AY94" s="14"/>
      <c r="AZ94" s="126"/>
      <c r="BA94" s="20"/>
    </row>
    <row r="95" spans="1:53" ht="18.75">
      <c r="A95" s="14"/>
      <c r="B95" s="63">
        <v>86</v>
      </c>
      <c r="C95" s="65" t="s">
        <v>190</v>
      </c>
      <c r="D95" s="119" t="s">
        <v>44</v>
      </c>
      <c r="E95" s="65" t="s">
        <v>121</v>
      </c>
      <c r="F95" s="120" t="s">
        <v>122</v>
      </c>
      <c r="G95" s="66">
        <v>12.529149629899999</v>
      </c>
      <c r="H95" s="67">
        <v>12.529149629899999</v>
      </c>
      <c r="I95" s="67">
        <v>0</v>
      </c>
      <c r="J95" s="24">
        <v>2</v>
      </c>
      <c r="K95" s="121">
        <v>11.46</v>
      </c>
      <c r="L95" s="141">
        <v>0</v>
      </c>
      <c r="M95" s="121">
        <v>0</v>
      </c>
      <c r="N95" s="121">
        <v>0</v>
      </c>
      <c r="O95" s="24">
        <v>0</v>
      </c>
      <c r="P95" s="66">
        <v>0</v>
      </c>
      <c r="Q95" s="68">
        <v>0</v>
      </c>
      <c r="R95" s="24">
        <v>0</v>
      </c>
      <c r="S95" s="24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14"/>
      <c r="AW95" s="14"/>
      <c r="AX95" s="14"/>
      <c r="AY95" s="14"/>
      <c r="AZ95" s="126"/>
      <c r="BA95" s="20"/>
    </row>
    <row r="96" spans="1:53" ht="18.75">
      <c r="A96" s="14"/>
      <c r="B96" s="63">
        <v>87</v>
      </c>
      <c r="C96" s="65" t="s">
        <v>191</v>
      </c>
      <c r="D96" s="119" t="s">
        <v>44</v>
      </c>
      <c r="E96" s="65" t="s">
        <v>121</v>
      </c>
      <c r="F96" s="120" t="s">
        <v>122</v>
      </c>
      <c r="G96" s="66">
        <v>6.58683025838</v>
      </c>
      <c r="H96" s="67">
        <v>6.58683025838</v>
      </c>
      <c r="I96" s="67">
        <v>0</v>
      </c>
      <c r="J96" s="24">
        <v>2</v>
      </c>
      <c r="K96" s="121">
        <v>6.68</v>
      </c>
      <c r="L96" s="141">
        <v>0</v>
      </c>
      <c r="M96" s="121">
        <v>0</v>
      </c>
      <c r="N96" s="121">
        <v>0</v>
      </c>
      <c r="O96" s="24">
        <v>0</v>
      </c>
      <c r="P96" s="66">
        <v>0</v>
      </c>
      <c r="Q96" s="68">
        <v>0</v>
      </c>
      <c r="R96" s="24">
        <v>0</v>
      </c>
      <c r="S96" s="24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0</v>
      </c>
      <c r="AM96" s="66">
        <v>0</v>
      </c>
      <c r="AN96" s="66">
        <v>0</v>
      </c>
      <c r="AO96" s="66">
        <v>0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14"/>
      <c r="AW96" s="14"/>
      <c r="AX96" s="14"/>
      <c r="AY96" s="14"/>
      <c r="AZ96" s="126"/>
      <c r="BA96" s="20"/>
    </row>
    <row r="97" spans="1:53" ht="18.75">
      <c r="A97" s="14"/>
      <c r="B97" s="63">
        <v>88</v>
      </c>
      <c r="C97" s="65" t="s">
        <v>192</v>
      </c>
      <c r="D97" s="119" t="s">
        <v>44</v>
      </c>
      <c r="E97" s="65" t="s">
        <v>121</v>
      </c>
      <c r="F97" s="120" t="s">
        <v>122</v>
      </c>
      <c r="G97" s="66">
        <v>5.0964385502829996</v>
      </c>
      <c r="H97" s="67">
        <v>0.432119202526</v>
      </c>
      <c r="I97" s="67">
        <v>4.664319347757</v>
      </c>
      <c r="J97" s="24">
        <v>2</v>
      </c>
      <c r="K97" s="121">
        <v>1.36</v>
      </c>
      <c r="L97" s="141">
        <v>7.02</v>
      </c>
      <c r="M97" s="121">
        <v>0</v>
      </c>
      <c r="N97" s="121">
        <v>0</v>
      </c>
      <c r="O97" s="24">
        <v>0</v>
      </c>
      <c r="P97" s="66">
        <v>0</v>
      </c>
      <c r="Q97" s="68">
        <v>0</v>
      </c>
      <c r="R97" s="24">
        <v>0</v>
      </c>
      <c r="S97" s="24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14"/>
      <c r="AW97" s="14"/>
      <c r="AX97" s="14"/>
      <c r="AY97" s="14"/>
      <c r="AZ97" s="126"/>
      <c r="BA97" s="20"/>
    </row>
    <row r="98" spans="1:53" ht="18.75">
      <c r="A98" s="14"/>
      <c r="B98" s="63">
        <v>89</v>
      </c>
      <c r="C98" s="65" t="s">
        <v>197</v>
      </c>
      <c r="D98" s="119" t="s">
        <v>44</v>
      </c>
      <c r="E98" s="65" t="s">
        <v>121</v>
      </c>
      <c r="F98" s="120" t="s">
        <v>122</v>
      </c>
      <c r="G98" s="123">
        <v>4.17</v>
      </c>
      <c r="H98" s="123">
        <v>4.17</v>
      </c>
      <c r="I98" s="85">
        <v>0</v>
      </c>
      <c r="J98" s="124">
        <v>1</v>
      </c>
      <c r="K98" s="123">
        <v>4.17</v>
      </c>
      <c r="L98" s="141">
        <v>0</v>
      </c>
      <c r="M98" s="121">
        <v>0</v>
      </c>
      <c r="N98" s="121">
        <v>0</v>
      </c>
      <c r="O98" s="86">
        <v>5</v>
      </c>
      <c r="P98" s="85">
        <f>4.17*60/100</f>
        <v>2.5019999999999998</v>
      </c>
      <c r="Q98" s="87">
        <v>60</v>
      </c>
      <c r="R98" s="86">
        <v>2</v>
      </c>
      <c r="S98" s="86">
        <v>2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2.5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14"/>
      <c r="AW98" s="14"/>
      <c r="AX98" s="14"/>
      <c r="AY98" s="14"/>
      <c r="AZ98" s="126" t="s">
        <v>228</v>
      </c>
      <c r="BA98" s="20"/>
    </row>
    <row r="99" spans="1:53" ht="18.75">
      <c r="A99" s="14"/>
      <c r="B99" s="63">
        <v>90</v>
      </c>
      <c r="C99" s="65" t="s">
        <v>198</v>
      </c>
      <c r="D99" s="119" t="s">
        <v>44</v>
      </c>
      <c r="E99" s="65" t="s">
        <v>121</v>
      </c>
      <c r="F99" s="120" t="s">
        <v>122</v>
      </c>
      <c r="G99" s="123">
        <v>23.71</v>
      </c>
      <c r="H99" s="123">
        <v>23.71</v>
      </c>
      <c r="I99" s="85">
        <v>0</v>
      </c>
      <c r="J99" s="124">
        <v>1</v>
      </c>
      <c r="K99" s="123">
        <v>23.71</v>
      </c>
      <c r="L99" s="141">
        <v>0</v>
      </c>
      <c r="M99" s="121">
        <v>0</v>
      </c>
      <c r="N99" s="121">
        <v>0</v>
      </c>
      <c r="O99" s="86">
        <v>14</v>
      </c>
      <c r="P99" s="85">
        <v>14.226000000000001</v>
      </c>
      <c r="Q99" s="87">
        <v>60</v>
      </c>
      <c r="R99" s="86">
        <v>2</v>
      </c>
      <c r="S99" s="86">
        <v>2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14.226000000000001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>
        <v>0</v>
      </c>
      <c r="AM99" s="66">
        <v>0</v>
      </c>
      <c r="AN99" s="66">
        <v>0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14"/>
      <c r="AW99" s="14"/>
      <c r="AX99" s="14"/>
      <c r="AY99" s="14"/>
      <c r="AZ99" s="126" t="s">
        <v>229</v>
      </c>
      <c r="BA99" s="20"/>
    </row>
    <row r="100" spans="1:53" ht="18.75">
      <c r="A100" s="14"/>
      <c r="B100" s="63">
        <v>91</v>
      </c>
      <c r="C100" s="65" t="s">
        <v>199</v>
      </c>
      <c r="D100" s="119" t="s">
        <v>44</v>
      </c>
      <c r="E100" s="65" t="s">
        <v>121</v>
      </c>
      <c r="F100" s="120" t="s">
        <v>122</v>
      </c>
      <c r="G100" s="123">
        <v>8.81</v>
      </c>
      <c r="H100" s="123">
        <v>8.81</v>
      </c>
      <c r="I100" s="85">
        <v>0</v>
      </c>
      <c r="J100" s="124">
        <v>1</v>
      </c>
      <c r="K100" s="123">
        <v>8.81</v>
      </c>
      <c r="L100" s="141">
        <v>0</v>
      </c>
      <c r="M100" s="121">
        <v>0</v>
      </c>
      <c r="N100" s="121">
        <v>0</v>
      </c>
      <c r="O100" s="86">
        <v>6</v>
      </c>
      <c r="P100" s="85">
        <f>8.81*60/100</f>
        <v>5.2860000000000005</v>
      </c>
      <c r="Q100" s="87">
        <v>60</v>
      </c>
      <c r="R100" s="86">
        <v>2</v>
      </c>
      <c r="S100" s="86">
        <v>2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5.29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>
        <v>0</v>
      </c>
      <c r="AS100" s="66">
        <v>0</v>
      </c>
      <c r="AT100" s="66">
        <v>0</v>
      </c>
      <c r="AU100" s="66">
        <v>0</v>
      </c>
      <c r="AV100" s="14"/>
      <c r="AW100" s="14"/>
      <c r="AX100" s="14"/>
      <c r="AY100" s="14"/>
      <c r="AZ100" s="126" t="s">
        <v>230</v>
      </c>
      <c r="BA100" s="20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AV13:AV28 AV10:AV11 AV30:AV42 AV44:AV47 AV49:AV59 AV61:AV64 AV66:AV67 AV70:AV72 AV74:AV77">
    <cfRule type="cellIs" dxfId="11" priority="16" operator="greaterThan">
      <formula>0</formula>
    </cfRule>
  </conditionalFormatting>
  <conditionalFormatting sqref="AV12">
    <cfRule type="cellIs" dxfId="10" priority="13" operator="greaterThan">
      <formula>0</formula>
    </cfRule>
  </conditionalFormatting>
  <conditionalFormatting sqref="AV29">
    <cfRule type="cellIs" dxfId="9" priority="11" operator="greaterThan">
      <formula>0</formula>
    </cfRule>
  </conditionalFormatting>
  <conditionalFormatting sqref="AV43">
    <cfRule type="cellIs" dxfId="8" priority="10" operator="greaterThan">
      <formula>0</formula>
    </cfRule>
  </conditionalFormatting>
  <conditionalFormatting sqref="AV48">
    <cfRule type="cellIs" dxfId="7" priority="9" operator="greaterThan">
      <formula>0</formula>
    </cfRule>
  </conditionalFormatting>
  <conditionalFormatting sqref="AV60">
    <cfRule type="cellIs" dxfId="6" priority="8" operator="greaterThan">
      <formula>0</formula>
    </cfRule>
  </conditionalFormatting>
  <conditionalFormatting sqref="AV65">
    <cfRule type="cellIs" dxfId="5" priority="7" operator="greaterThan">
      <formula>0</formula>
    </cfRule>
  </conditionalFormatting>
  <conditionalFormatting sqref="AV68:AV69">
    <cfRule type="cellIs" dxfId="4" priority="6" operator="greaterThan">
      <formula>0</formula>
    </cfRule>
  </conditionalFormatting>
  <conditionalFormatting sqref="AV73">
    <cfRule type="cellIs" dxfId="3" priority="5" operator="greaterThan">
      <formula>0</formula>
    </cfRule>
  </conditionalFormatting>
  <conditionalFormatting sqref="T10:AU100">
    <cfRule type="cellIs" dxfId="2" priority="1" operator="greaterThan">
      <formula>0</formula>
    </cfRule>
    <cfRule type="cellIs" dxfId="1" priority="2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" sqref="S1:S4 R5:R13 R15:R1048576">
      <formula1>0</formula1>
      <formula2>2</formula2>
    </dataValidation>
    <dataValidation type="whole" allowBlank="1" showInputMessage="1" showErrorMessage="1" error="กรอกเฉพาะ 0 1 2 3" sqref="S5:S13 S15:S1048576">
      <formula1>0</formula1>
      <formula2>3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"/>
  <sheetViews>
    <sheetView topLeftCell="H6" zoomScale="115" zoomScaleNormal="115" workbookViewId="0">
      <selection activeCell="A73" sqref="A73:XFD73"/>
    </sheetView>
  </sheetViews>
  <sheetFormatPr defaultColWidth="8.85546875" defaultRowHeight="15"/>
  <cols>
    <col min="1" max="1" width="5.85546875" style="27" bestFit="1" customWidth="1"/>
    <col min="2" max="2" width="7.85546875" style="13" bestFit="1" customWidth="1"/>
    <col min="3" max="4" width="12.140625" style="13" customWidth="1"/>
    <col min="5" max="5" width="7.7109375" style="11" customWidth="1"/>
    <col min="6" max="6" width="4.5703125" style="11" customWidth="1"/>
    <col min="7" max="7" width="9.5703125" style="11" customWidth="1"/>
    <col min="8" max="8" width="7.42578125" style="11" customWidth="1"/>
    <col min="9" max="9" width="9.28515625" style="11" customWidth="1"/>
    <col min="10" max="10" width="5.7109375" style="11" customWidth="1"/>
    <col min="11" max="11" width="7.28515625" style="8" customWidth="1"/>
    <col min="12" max="12" width="9.42578125" style="8" customWidth="1"/>
    <col min="13" max="13" width="7.85546875" style="8" customWidth="1"/>
    <col min="14" max="14" width="7.42578125" style="8" customWidth="1"/>
    <col min="15" max="15" width="6.28515625" style="13" customWidth="1"/>
    <col min="16" max="16" width="9.140625" style="11" customWidth="1"/>
    <col min="17" max="17" width="6.140625" style="11" customWidth="1"/>
    <col min="18" max="18" width="8.42578125" style="11" customWidth="1"/>
    <col min="19" max="19" width="9.42578125" style="11" customWidth="1"/>
    <col min="20" max="45" width="3.7109375" style="11" customWidth="1"/>
    <col min="46" max="46" width="6" style="11" customWidth="1"/>
    <col min="47" max="47" width="3.7109375" style="11" customWidth="1"/>
    <col min="48" max="48" width="24.5703125" style="11" customWidth="1"/>
    <col min="49" max="16384" width="8.85546875" style="11"/>
  </cols>
  <sheetData>
    <row r="1" spans="1:48" s="1" customFormat="1" ht="28.5">
      <c r="B1" s="209" t="s">
        <v>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</row>
    <row r="2" spans="1:48" customFormat="1" ht="23.25">
      <c r="B2" s="213" t="s">
        <v>1</v>
      </c>
      <c r="C2" s="213"/>
      <c r="D2" s="213"/>
      <c r="E2" s="213"/>
      <c r="F2" s="214" t="s">
        <v>119</v>
      </c>
      <c r="G2" s="214"/>
      <c r="H2" s="214"/>
      <c r="I2" s="214"/>
      <c r="J2" s="21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1" t="s">
        <v>2</v>
      </c>
      <c r="AM2" s="211"/>
      <c r="AN2" s="211"/>
      <c r="AO2" s="211"/>
      <c r="AP2" s="211"/>
      <c r="AQ2" s="211"/>
      <c r="AR2" s="215">
        <v>1039</v>
      </c>
      <c r="AS2" s="215"/>
      <c r="AT2" s="215"/>
      <c r="AU2" s="3"/>
      <c r="AV2" s="3"/>
    </row>
    <row r="3" spans="1:48" customFormat="1" ht="23.25">
      <c r="B3" s="213"/>
      <c r="C3" s="213"/>
      <c r="D3" s="213"/>
      <c r="E3" s="213"/>
      <c r="F3" s="214"/>
      <c r="G3" s="214"/>
      <c r="H3" s="214"/>
      <c r="I3" s="214"/>
      <c r="J3" s="214"/>
      <c r="K3" s="52"/>
      <c r="L3" s="53"/>
      <c r="M3" s="53"/>
      <c r="N3" s="57"/>
      <c r="O3" s="57"/>
      <c r="P3" s="58"/>
      <c r="Q3" s="82"/>
      <c r="R3" s="81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1" t="s">
        <v>117</v>
      </c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6">
        <v>4661.5121769879797</v>
      </c>
      <c r="AS3" s="216"/>
      <c r="AT3" s="216"/>
      <c r="AU3" s="210" t="s">
        <v>4</v>
      </c>
      <c r="AV3" s="210"/>
    </row>
    <row r="4" spans="1:48" customFormat="1" ht="23.25">
      <c r="B4" s="213"/>
      <c r="C4" s="213"/>
      <c r="D4" s="213"/>
      <c r="E4" s="213"/>
      <c r="F4" s="214"/>
      <c r="G4" s="214"/>
      <c r="H4" s="214"/>
      <c r="I4" s="214"/>
      <c r="J4" s="214"/>
      <c r="K4" s="52"/>
      <c r="L4" s="53"/>
      <c r="M4" s="53"/>
      <c r="N4" s="60"/>
      <c r="O4" s="60"/>
      <c r="P4" s="58"/>
      <c r="Q4" s="82"/>
      <c r="R4" s="81"/>
      <c r="S4" s="61"/>
      <c r="T4" s="62"/>
      <c r="U4" s="62"/>
      <c r="V4" s="5"/>
      <c r="W4" s="5"/>
      <c r="X4" s="5"/>
      <c r="Y4" s="5"/>
      <c r="Z4" s="5"/>
      <c r="AE4" s="211" t="s">
        <v>118</v>
      </c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>
        <v>2758.3561108027607</v>
      </c>
      <c r="AS4" s="212"/>
      <c r="AT4" s="212"/>
      <c r="AU4" s="210" t="s">
        <v>4</v>
      </c>
      <c r="AV4" s="210"/>
    </row>
    <row r="5" spans="1:48" customFormat="1" ht="18.75" customHeight="1">
      <c r="A5" s="26"/>
      <c r="B5" s="6"/>
      <c r="C5" s="6"/>
      <c r="D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2" t="s">
        <v>6</v>
      </c>
      <c r="AS5" s="172"/>
      <c r="AT5" s="172"/>
      <c r="AU5" s="172"/>
      <c r="AV5" s="172"/>
    </row>
    <row r="6" spans="1:48" ht="21" customHeight="1">
      <c r="A6" s="198" t="s">
        <v>45</v>
      </c>
      <c r="B6" s="173" t="s">
        <v>7</v>
      </c>
      <c r="C6" s="173" t="s">
        <v>8</v>
      </c>
      <c r="D6" s="173" t="s">
        <v>9</v>
      </c>
      <c r="E6" s="173" t="s">
        <v>10</v>
      </c>
      <c r="F6" s="173" t="s">
        <v>11</v>
      </c>
      <c r="G6" s="201" t="s">
        <v>47</v>
      </c>
      <c r="H6" s="202"/>
      <c r="I6" s="203"/>
      <c r="J6" s="174" t="s">
        <v>12</v>
      </c>
      <c r="K6" s="205" t="s">
        <v>37</v>
      </c>
      <c r="L6" s="205"/>
      <c r="M6" s="205"/>
      <c r="N6" s="205"/>
      <c r="O6" s="174" t="s">
        <v>13</v>
      </c>
      <c r="P6" s="185" t="s">
        <v>5</v>
      </c>
      <c r="Q6" s="174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184" t="s">
        <v>48</v>
      </c>
    </row>
    <row r="7" spans="1:48" ht="18.75" customHeight="1">
      <c r="A7" s="198"/>
      <c r="B7" s="173"/>
      <c r="C7" s="173"/>
      <c r="D7" s="173"/>
      <c r="E7" s="173"/>
      <c r="F7" s="173"/>
      <c r="G7" s="204" t="s">
        <v>3</v>
      </c>
      <c r="H7" s="200" t="s">
        <v>46</v>
      </c>
      <c r="I7" s="200"/>
      <c r="J7" s="175"/>
      <c r="K7" s="206" t="s">
        <v>40</v>
      </c>
      <c r="L7" s="217" t="s">
        <v>41</v>
      </c>
      <c r="M7" s="219" t="s">
        <v>42</v>
      </c>
      <c r="N7" s="197" t="s">
        <v>43</v>
      </c>
      <c r="O7" s="175"/>
      <c r="P7" s="186"/>
      <c r="Q7" s="175"/>
      <c r="R7" s="189"/>
      <c r="S7" s="192"/>
      <c r="T7" s="180" t="s">
        <v>15</v>
      </c>
      <c r="U7" s="180"/>
      <c r="V7" s="180"/>
      <c r="W7" s="180"/>
      <c r="X7" s="181" t="s">
        <v>16</v>
      </c>
      <c r="Y7" s="181"/>
      <c r="Z7" s="181"/>
      <c r="AA7" s="181"/>
      <c r="AB7" s="182" t="s">
        <v>17</v>
      </c>
      <c r="AC7" s="182"/>
      <c r="AD7" s="182"/>
      <c r="AE7" s="182"/>
      <c r="AF7" s="183" t="s">
        <v>18</v>
      </c>
      <c r="AG7" s="183"/>
      <c r="AH7" s="183"/>
      <c r="AI7" s="183"/>
      <c r="AJ7" s="177" t="s">
        <v>19</v>
      </c>
      <c r="AK7" s="177"/>
      <c r="AL7" s="177"/>
      <c r="AM7" s="177"/>
      <c r="AN7" s="178" t="s">
        <v>20</v>
      </c>
      <c r="AO7" s="178"/>
      <c r="AP7" s="178"/>
      <c r="AQ7" s="178"/>
      <c r="AR7" s="179" t="s">
        <v>21</v>
      </c>
      <c r="AS7" s="179"/>
      <c r="AT7" s="179"/>
      <c r="AU7" s="179"/>
      <c r="AV7" s="184"/>
    </row>
    <row r="8" spans="1:48" ht="21.75" customHeight="1">
      <c r="A8" s="198"/>
      <c r="B8" s="173"/>
      <c r="C8" s="173"/>
      <c r="D8" s="173"/>
      <c r="E8" s="173"/>
      <c r="F8" s="173"/>
      <c r="G8" s="204"/>
      <c r="H8" s="15" t="s">
        <v>22</v>
      </c>
      <c r="I8" s="16" t="s">
        <v>23</v>
      </c>
      <c r="J8" s="176"/>
      <c r="K8" s="206"/>
      <c r="L8" s="218"/>
      <c r="M8" s="219"/>
      <c r="N8" s="197"/>
      <c r="O8" s="176"/>
      <c r="P8" s="187"/>
      <c r="Q8" s="176"/>
      <c r="R8" s="190"/>
      <c r="S8" s="193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84"/>
    </row>
    <row r="9" spans="1:48">
      <c r="A9" s="199" t="s">
        <v>28</v>
      </c>
      <c r="B9" s="199"/>
      <c r="C9" s="199"/>
      <c r="D9" s="199"/>
      <c r="E9" s="199"/>
      <c r="F9" s="199"/>
      <c r="G9" s="17">
        <f>I9+H9</f>
        <v>4720.48217698798</v>
      </c>
      <c r="H9" s="18">
        <f>SUM(H10:H99863)</f>
        <v>3977.1987297182282</v>
      </c>
      <c r="I9" s="18">
        <f>SUM(I10:I99863)</f>
        <v>743.28344726975172</v>
      </c>
      <c r="J9" s="18"/>
      <c r="K9" s="18">
        <f>SUM(K10:K99863)</f>
        <v>2758.2099999999991</v>
      </c>
      <c r="L9" s="18">
        <f>SUM(L10:L99863)</f>
        <v>1633.45</v>
      </c>
      <c r="M9" s="18">
        <f>SUM(M10:M99863)</f>
        <v>0</v>
      </c>
      <c r="N9" s="18">
        <f>SUM(N10:N99863)</f>
        <v>400.03</v>
      </c>
      <c r="O9" s="18"/>
      <c r="P9" s="18">
        <f>SUM(P10:P99863)</f>
        <v>366.20600000000002</v>
      </c>
      <c r="Q9" s="18"/>
      <c r="R9" s="18"/>
      <c r="S9" s="18"/>
      <c r="T9" s="28">
        <f t="shared" ref="T9:AU9" si="0">SUM(T10:T99866)</f>
        <v>0</v>
      </c>
      <c r="U9" s="28">
        <f t="shared" si="0"/>
        <v>0</v>
      </c>
      <c r="V9" s="28">
        <f t="shared" si="0"/>
        <v>0</v>
      </c>
      <c r="W9" s="28">
        <f t="shared" si="0"/>
        <v>0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28">
        <f t="shared" si="0"/>
        <v>0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8">
        <f t="shared" si="0"/>
        <v>0</v>
      </c>
      <c r="AG9" s="28">
        <f t="shared" si="0"/>
        <v>0</v>
      </c>
      <c r="AH9" s="28">
        <f t="shared" si="0"/>
        <v>0</v>
      </c>
      <c r="AI9" s="28">
        <f t="shared" si="0"/>
        <v>0</v>
      </c>
      <c r="AJ9" s="28">
        <f t="shared" si="0"/>
        <v>0</v>
      </c>
      <c r="AK9" s="28">
        <f t="shared" si="0"/>
        <v>0</v>
      </c>
      <c r="AL9" s="28">
        <f t="shared" si="0"/>
        <v>0</v>
      </c>
      <c r="AM9" s="28">
        <f t="shared" si="0"/>
        <v>0</v>
      </c>
      <c r="AN9" s="28">
        <f t="shared" si="0"/>
        <v>0</v>
      </c>
      <c r="AO9" s="28">
        <f t="shared" si="0"/>
        <v>0</v>
      </c>
      <c r="AP9" s="28">
        <f t="shared" si="0"/>
        <v>0</v>
      </c>
      <c r="AQ9" s="28">
        <f t="shared" si="0"/>
        <v>0</v>
      </c>
      <c r="AR9" s="28">
        <f t="shared" si="0"/>
        <v>0</v>
      </c>
      <c r="AS9" s="28">
        <f t="shared" si="0"/>
        <v>0</v>
      </c>
      <c r="AT9" s="28">
        <f t="shared" si="0"/>
        <v>0</v>
      </c>
      <c r="AU9" s="28">
        <f t="shared" si="0"/>
        <v>0</v>
      </c>
      <c r="AV9" s="29"/>
    </row>
    <row r="10" spans="1:48" s="25" customFormat="1" ht="18.75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3">
        <v>1</v>
      </c>
      <c r="C10" s="64" t="s">
        <v>120</v>
      </c>
      <c r="D10" s="119" t="s">
        <v>195</v>
      </c>
      <c r="E10" s="65" t="s">
        <v>121</v>
      </c>
      <c r="F10" s="120" t="s">
        <v>122</v>
      </c>
      <c r="G10" s="66">
        <v>6.3793876188800001</v>
      </c>
      <c r="H10" s="67">
        <v>6.3793876188800001</v>
      </c>
      <c r="I10" s="67">
        <v>0</v>
      </c>
      <c r="J10" s="24">
        <v>1</v>
      </c>
      <c r="K10" s="121">
        <v>16.89</v>
      </c>
      <c r="L10" s="141">
        <v>0</v>
      </c>
      <c r="M10" s="121">
        <v>0</v>
      </c>
      <c r="N10" s="121">
        <v>0</v>
      </c>
      <c r="O10" s="24">
        <v>12</v>
      </c>
      <c r="P10" s="66">
        <v>10.134</v>
      </c>
      <c r="Q10" s="68">
        <v>60</v>
      </c>
      <c r="R10" s="24">
        <v>2</v>
      </c>
      <c r="S10" s="24">
        <v>2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126" t="s">
        <v>221</v>
      </c>
    </row>
    <row r="11" spans="1:48" s="25" customFormat="1" ht="18.75">
      <c r="A11" s="5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3">
        <v>2</v>
      </c>
      <c r="C11" s="64" t="s">
        <v>124</v>
      </c>
      <c r="D11" s="119" t="s">
        <v>44</v>
      </c>
      <c r="E11" s="65" t="s">
        <v>121</v>
      </c>
      <c r="F11" s="120" t="s">
        <v>122</v>
      </c>
      <c r="G11" s="66">
        <v>85.595071756899998</v>
      </c>
      <c r="H11" s="67">
        <v>85.595071756899998</v>
      </c>
      <c r="I11" s="67">
        <v>0</v>
      </c>
      <c r="J11" s="24">
        <v>2</v>
      </c>
      <c r="K11" s="121">
        <v>90</v>
      </c>
      <c r="L11" s="141">
        <v>0</v>
      </c>
      <c r="M11" s="121">
        <v>0</v>
      </c>
      <c r="N11" s="121">
        <v>0</v>
      </c>
      <c r="O11" s="24">
        <v>0</v>
      </c>
      <c r="P11" s="66">
        <v>0</v>
      </c>
      <c r="Q11" s="68">
        <v>0</v>
      </c>
      <c r="R11" s="24">
        <v>0</v>
      </c>
      <c r="S11" s="24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126"/>
    </row>
    <row r="12" spans="1:48" s="25" customFormat="1" ht="18.75">
      <c r="A12" s="50" t="str">
        <f t="shared" si="1"/>
        <v xml:space="preserve">   </v>
      </c>
      <c r="B12" s="63">
        <v>3</v>
      </c>
      <c r="C12" s="64" t="s">
        <v>125</v>
      </c>
      <c r="D12" s="119" t="s">
        <v>195</v>
      </c>
      <c r="E12" s="65" t="s">
        <v>121</v>
      </c>
      <c r="F12" s="120" t="s">
        <v>122</v>
      </c>
      <c r="G12" s="66">
        <v>17.4688376159</v>
      </c>
      <c r="H12" s="67">
        <v>17.4688376159</v>
      </c>
      <c r="I12" s="67">
        <v>0</v>
      </c>
      <c r="J12" s="24">
        <v>1</v>
      </c>
      <c r="K12" s="121">
        <v>45.03</v>
      </c>
      <c r="L12" s="141">
        <v>0</v>
      </c>
      <c r="M12" s="121">
        <v>0</v>
      </c>
      <c r="N12" s="121">
        <v>0</v>
      </c>
      <c r="O12" s="24">
        <v>10</v>
      </c>
      <c r="P12" s="66">
        <v>27.018000000000001</v>
      </c>
      <c r="Q12" s="68">
        <v>60</v>
      </c>
      <c r="R12" s="24">
        <v>2</v>
      </c>
      <c r="S12" s="24">
        <v>2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126" t="s">
        <v>232</v>
      </c>
    </row>
    <row r="13" spans="1:48" s="25" customFormat="1" ht="18.75">
      <c r="A13" s="50" t="str">
        <f t="shared" si="1"/>
        <v xml:space="preserve">   </v>
      </c>
      <c r="B13" s="63">
        <v>4</v>
      </c>
      <c r="C13" s="64" t="s">
        <v>126</v>
      </c>
      <c r="D13" s="119" t="s">
        <v>195</v>
      </c>
      <c r="E13" s="65" t="s">
        <v>121</v>
      </c>
      <c r="F13" s="120" t="s">
        <v>122</v>
      </c>
      <c r="G13" s="66">
        <v>81.934937002241512</v>
      </c>
      <c r="H13" s="67">
        <v>3.6869696681900002</v>
      </c>
      <c r="I13" s="67">
        <v>78.247967334051509</v>
      </c>
      <c r="J13" s="24">
        <v>1</v>
      </c>
      <c r="K13" s="121">
        <v>0</v>
      </c>
      <c r="L13" s="141">
        <v>75.64</v>
      </c>
      <c r="M13" s="121">
        <v>0</v>
      </c>
      <c r="N13" s="121">
        <v>0</v>
      </c>
      <c r="O13" s="24">
        <v>5</v>
      </c>
      <c r="P13" s="66">
        <v>0</v>
      </c>
      <c r="Q13" s="68">
        <v>0</v>
      </c>
      <c r="R13" s="24">
        <v>0</v>
      </c>
      <c r="S13" s="24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126" t="s">
        <v>220</v>
      </c>
    </row>
    <row r="14" spans="1:48" ht="18.75">
      <c r="A14" s="50" t="str">
        <f t="shared" si="1"/>
        <v xml:space="preserve">   </v>
      </c>
      <c r="B14" s="63">
        <v>5</v>
      </c>
      <c r="C14" s="64" t="s">
        <v>126</v>
      </c>
      <c r="D14" s="119" t="s">
        <v>196</v>
      </c>
      <c r="E14" s="65" t="s">
        <v>121</v>
      </c>
      <c r="F14" s="120" t="s">
        <v>122</v>
      </c>
      <c r="G14" s="66">
        <v>0</v>
      </c>
      <c r="H14" s="67">
        <v>0</v>
      </c>
      <c r="I14" s="67">
        <v>0</v>
      </c>
      <c r="J14" s="24">
        <v>2</v>
      </c>
      <c r="K14" s="121">
        <v>0</v>
      </c>
      <c r="L14" s="141">
        <v>5.79</v>
      </c>
      <c r="M14" s="121">
        <v>0</v>
      </c>
      <c r="N14" s="121">
        <v>0</v>
      </c>
      <c r="O14" s="24">
        <v>0</v>
      </c>
      <c r="P14" s="66">
        <v>0</v>
      </c>
      <c r="Q14" s="68">
        <v>0</v>
      </c>
      <c r="R14" s="24">
        <v>0</v>
      </c>
      <c r="S14" s="24">
        <v>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126"/>
    </row>
    <row r="15" spans="1:48" ht="18.75">
      <c r="A15" s="50" t="str">
        <f t="shared" si="1"/>
        <v xml:space="preserve">   </v>
      </c>
      <c r="B15" s="63">
        <v>6</v>
      </c>
      <c r="C15" s="64" t="s">
        <v>127</v>
      </c>
      <c r="D15" s="119" t="s">
        <v>44</v>
      </c>
      <c r="E15" s="65" t="s">
        <v>121</v>
      </c>
      <c r="F15" s="120" t="s">
        <v>122</v>
      </c>
      <c r="G15" s="66">
        <v>40.166296264800003</v>
      </c>
      <c r="H15" s="67">
        <v>40.166296264800003</v>
      </c>
      <c r="I15" s="67">
        <v>0</v>
      </c>
      <c r="J15" s="24">
        <v>2</v>
      </c>
      <c r="K15" s="121">
        <v>46.26</v>
      </c>
      <c r="L15" s="141">
        <v>0</v>
      </c>
      <c r="M15" s="121">
        <v>0</v>
      </c>
      <c r="N15" s="121">
        <v>0</v>
      </c>
      <c r="O15" s="24">
        <v>0</v>
      </c>
      <c r="P15" s="66">
        <v>0</v>
      </c>
      <c r="Q15" s="68">
        <v>0</v>
      </c>
      <c r="R15" s="24">
        <v>0</v>
      </c>
      <c r="S15" s="24">
        <v>0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126" t="s">
        <v>220</v>
      </c>
    </row>
    <row r="16" spans="1:48" ht="18.75">
      <c r="A16" s="50" t="str">
        <f t="shared" si="1"/>
        <v xml:space="preserve">   </v>
      </c>
      <c r="B16" s="63">
        <v>7</v>
      </c>
      <c r="C16" s="64" t="s">
        <v>128</v>
      </c>
      <c r="D16" s="119" t="s">
        <v>195</v>
      </c>
      <c r="E16" s="65" t="s">
        <v>121</v>
      </c>
      <c r="F16" s="120" t="s">
        <v>122</v>
      </c>
      <c r="G16" s="66">
        <v>11.760168182546602</v>
      </c>
      <c r="H16" s="67">
        <v>0.233689909069</v>
      </c>
      <c r="I16" s="67">
        <v>11.526478273477602</v>
      </c>
      <c r="J16" s="24">
        <v>1</v>
      </c>
      <c r="K16" s="121">
        <v>0</v>
      </c>
      <c r="L16" s="141">
        <v>9.4</v>
      </c>
      <c r="M16" s="121">
        <v>0</v>
      </c>
      <c r="N16" s="121">
        <v>0</v>
      </c>
      <c r="O16" s="24">
        <v>10</v>
      </c>
      <c r="P16" s="66">
        <v>0</v>
      </c>
      <c r="Q16" s="68">
        <v>0</v>
      </c>
      <c r="R16" s="24">
        <v>0</v>
      </c>
      <c r="S16" s="24">
        <v>0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126" t="s">
        <v>220</v>
      </c>
    </row>
    <row r="17" spans="1:48" ht="18.75">
      <c r="A17" s="50" t="str">
        <f t="shared" si="1"/>
        <v xml:space="preserve">   </v>
      </c>
      <c r="B17" s="63">
        <v>8</v>
      </c>
      <c r="C17" s="64" t="s">
        <v>128</v>
      </c>
      <c r="D17" s="119" t="s">
        <v>196</v>
      </c>
      <c r="E17" s="65" t="s">
        <v>121</v>
      </c>
      <c r="F17" s="120" t="s">
        <v>122</v>
      </c>
      <c r="G17" s="66">
        <v>0</v>
      </c>
      <c r="H17" s="67">
        <v>0</v>
      </c>
      <c r="I17" s="67">
        <v>0</v>
      </c>
      <c r="J17" s="24">
        <v>2</v>
      </c>
      <c r="K17" s="121">
        <v>0</v>
      </c>
      <c r="L17" s="141">
        <v>2.4700000000000002</v>
      </c>
      <c r="M17" s="121">
        <v>0</v>
      </c>
      <c r="N17" s="121">
        <v>0</v>
      </c>
      <c r="O17" s="24">
        <v>0</v>
      </c>
      <c r="P17" s="66">
        <v>0</v>
      </c>
      <c r="Q17" s="68">
        <v>0</v>
      </c>
      <c r="R17" s="24">
        <v>0</v>
      </c>
      <c r="S17" s="24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126"/>
    </row>
    <row r="18" spans="1:48" ht="18.75">
      <c r="A18" s="50" t="str">
        <f t="shared" si="1"/>
        <v xml:space="preserve">   </v>
      </c>
      <c r="B18" s="63">
        <v>9</v>
      </c>
      <c r="C18" s="64" t="s">
        <v>129</v>
      </c>
      <c r="D18" s="119" t="s">
        <v>44</v>
      </c>
      <c r="E18" s="65" t="s">
        <v>121</v>
      </c>
      <c r="F18" s="120" t="s">
        <v>122</v>
      </c>
      <c r="G18" s="66">
        <v>15.7094878931</v>
      </c>
      <c r="H18" s="67">
        <v>15.7094878931</v>
      </c>
      <c r="I18" s="67">
        <v>0</v>
      </c>
      <c r="J18" s="24">
        <v>1</v>
      </c>
      <c r="K18" s="121">
        <v>0</v>
      </c>
      <c r="L18" s="141">
        <v>14.42</v>
      </c>
      <c r="M18" s="121">
        <v>0</v>
      </c>
      <c r="N18" s="121">
        <v>0</v>
      </c>
      <c r="O18" s="24">
        <v>15</v>
      </c>
      <c r="P18" s="66">
        <v>0</v>
      </c>
      <c r="Q18" s="68">
        <v>0</v>
      </c>
      <c r="R18" s="24">
        <v>0</v>
      </c>
      <c r="S18" s="24">
        <v>0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126" t="s">
        <v>220</v>
      </c>
    </row>
    <row r="19" spans="1:48" ht="18.75">
      <c r="A19" s="50" t="str">
        <f t="shared" si="1"/>
        <v xml:space="preserve">   </v>
      </c>
      <c r="B19" s="63">
        <v>10</v>
      </c>
      <c r="C19" s="64" t="s">
        <v>130</v>
      </c>
      <c r="D19" s="119" t="s">
        <v>195</v>
      </c>
      <c r="E19" s="65" t="s">
        <v>121</v>
      </c>
      <c r="F19" s="120" t="s">
        <v>122</v>
      </c>
      <c r="G19" s="66">
        <v>74.138522816160901</v>
      </c>
      <c r="H19" s="67">
        <v>73.669781233799995</v>
      </c>
      <c r="I19" s="67">
        <v>0.46874158236090002</v>
      </c>
      <c r="J19" s="24">
        <v>1</v>
      </c>
      <c r="K19" s="121">
        <v>0</v>
      </c>
      <c r="L19" s="141">
        <v>71.2</v>
      </c>
      <c r="M19" s="121">
        <v>0</v>
      </c>
      <c r="N19" s="121">
        <v>0</v>
      </c>
      <c r="O19" s="24">
        <v>3</v>
      </c>
      <c r="P19" s="66">
        <v>0</v>
      </c>
      <c r="Q19" s="68">
        <v>0</v>
      </c>
      <c r="R19" s="24">
        <v>0</v>
      </c>
      <c r="S19" s="24">
        <v>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126" t="s">
        <v>220</v>
      </c>
    </row>
    <row r="20" spans="1:48" ht="18.75">
      <c r="A20" s="50" t="str">
        <f t="shared" si="1"/>
        <v xml:space="preserve">   </v>
      </c>
      <c r="B20" s="63">
        <v>11</v>
      </c>
      <c r="C20" s="64" t="s">
        <v>130</v>
      </c>
      <c r="D20" s="119" t="s">
        <v>196</v>
      </c>
      <c r="E20" s="65" t="s">
        <v>121</v>
      </c>
      <c r="F20" s="120" t="s">
        <v>122</v>
      </c>
      <c r="G20" s="66">
        <v>0</v>
      </c>
      <c r="H20" s="67">
        <v>0</v>
      </c>
      <c r="I20" s="67">
        <v>0</v>
      </c>
      <c r="J20" s="24">
        <v>2</v>
      </c>
      <c r="K20" s="121">
        <v>0</v>
      </c>
      <c r="L20" s="141">
        <v>6.19</v>
      </c>
      <c r="M20" s="121">
        <v>0</v>
      </c>
      <c r="N20" s="121">
        <v>0</v>
      </c>
      <c r="O20" s="24">
        <v>0</v>
      </c>
      <c r="P20" s="66">
        <v>0</v>
      </c>
      <c r="Q20" s="68">
        <v>0</v>
      </c>
      <c r="R20" s="24">
        <v>0</v>
      </c>
      <c r="S20" s="24">
        <v>0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126"/>
    </row>
    <row r="21" spans="1:48" ht="18.75">
      <c r="A21" s="50" t="str">
        <f t="shared" si="1"/>
        <v xml:space="preserve">   </v>
      </c>
      <c r="B21" s="63">
        <v>12</v>
      </c>
      <c r="C21" s="64" t="s">
        <v>131</v>
      </c>
      <c r="D21" s="119" t="s">
        <v>44</v>
      </c>
      <c r="E21" s="65" t="s">
        <v>121</v>
      </c>
      <c r="F21" s="120" t="s">
        <v>122</v>
      </c>
      <c r="G21" s="66">
        <v>89.987274608700005</v>
      </c>
      <c r="H21" s="67">
        <v>89.987274608700005</v>
      </c>
      <c r="I21" s="67">
        <v>0</v>
      </c>
      <c r="J21" s="24">
        <v>2</v>
      </c>
      <c r="K21" s="121">
        <v>103.57</v>
      </c>
      <c r="L21" s="141">
        <v>0</v>
      </c>
      <c r="M21" s="121">
        <v>0</v>
      </c>
      <c r="N21" s="121">
        <v>0</v>
      </c>
      <c r="O21" s="24" t="s">
        <v>123</v>
      </c>
      <c r="P21" s="66">
        <v>0</v>
      </c>
      <c r="Q21" s="68">
        <v>0</v>
      </c>
      <c r="R21" s="24">
        <v>0</v>
      </c>
      <c r="S21" s="24">
        <v>0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126" t="s">
        <v>220</v>
      </c>
    </row>
    <row r="22" spans="1:48" ht="18.75">
      <c r="A22" s="50" t="str">
        <f t="shared" si="1"/>
        <v xml:space="preserve">   </v>
      </c>
      <c r="B22" s="63">
        <v>13</v>
      </c>
      <c r="C22" s="64" t="s">
        <v>132</v>
      </c>
      <c r="D22" s="119" t="s">
        <v>44</v>
      </c>
      <c r="E22" s="65" t="s">
        <v>121</v>
      </c>
      <c r="F22" s="120" t="s">
        <v>122</v>
      </c>
      <c r="G22" s="66">
        <v>1231.5474101499999</v>
      </c>
      <c r="H22" s="67">
        <v>1231.5474101499999</v>
      </c>
      <c r="I22" s="67">
        <v>0</v>
      </c>
      <c r="J22" s="24">
        <v>2</v>
      </c>
      <c r="K22" s="121">
        <v>1244.8599999999999</v>
      </c>
      <c r="L22" s="141">
        <v>0</v>
      </c>
      <c r="M22" s="121">
        <v>0</v>
      </c>
      <c r="N22" s="121">
        <v>0</v>
      </c>
      <c r="O22" s="24" t="s">
        <v>123</v>
      </c>
      <c r="P22" s="66">
        <v>0</v>
      </c>
      <c r="Q22" s="68">
        <v>0</v>
      </c>
      <c r="R22" s="24">
        <v>0</v>
      </c>
      <c r="S22" s="24">
        <v>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126" t="s">
        <v>220</v>
      </c>
    </row>
    <row r="23" spans="1:48" ht="18.75">
      <c r="A23" s="50" t="str">
        <f t="shared" si="1"/>
        <v xml:space="preserve">   </v>
      </c>
      <c r="B23" s="63">
        <v>14</v>
      </c>
      <c r="C23" s="64" t="s">
        <v>133</v>
      </c>
      <c r="D23" s="119" t="s">
        <v>44</v>
      </c>
      <c r="E23" s="65" t="s">
        <v>121</v>
      </c>
      <c r="F23" s="120" t="s">
        <v>122</v>
      </c>
      <c r="G23" s="66">
        <v>183.82297999100001</v>
      </c>
      <c r="H23" s="67">
        <v>183.82297999100001</v>
      </c>
      <c r="I23" s="67">
        <v>0</v>
      </c>
      <c r="J23" s="24">
        <v>1</v>
      </c>
      <c r="K23" s="121">
        <v>0</v>
      </c>
      <c r="L23" s="141">
        <v>169.84</v>
      </c>
      <c r="M23" s="121">
        <v>0</v>
      </c>
      <c r="N23" s="121">
        <v>0</v>
      </c>
      <c r="O23" s="24">
        <v>15</v>
      </c>
      <c r="P23" s="66">
        <v>0</v>
      </c>
      <c r="Q23" s="68">
        <v>0</v>
      </c>
      <c r="R23" s="24">
        <v>0</v>
      </c>
      <c r="S23" s="24">
        <v>0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126" t="s">
        <v>220</v>
      </c>
    </row>
    <row r="24" spans="1:48" ht="18.75">
      <c r="A24" s="50" t="str">
        <f t="shared" si="1"/>
        <v xml:space="preserve">   </v>
      </c>
      <c r="B24" s="63">
        <v>15</v>
      </c>
      <c r="C24" s="64" t="s">
        <v>134</v>
      </c>
      <c r="D24" s="119" t="s">
        <v>44</v>
      </c>
      <c r="E24" s="65" t="s">
        <v>121</v>
      </c>
      <c r="F24" s="120" t="s">
        <v>122</v>
      </c>
      <c r="G24" s="66">
        <v>7.6568180583099998</v>
      </c>
      <c r="H24" s="67">
        <v>7.6568180583099998</v>
      </c>
      <c r="I24" s="67">
        <v>0</v>
      </c>
      <c r="J24" s="24">
        <v>2</v>
      </c>
      <c r="K24" s="121">
        <v>7.26</v>
      </c>
      <c r="L24" s="141">
        <v>0</v>
      </c>
      <c r="M24" s="121">
        <v>0</v>
      </c>
      <c r="N24" s="121">
        <v>0</v>
      </c>
      <c r="O24" s="24" t="s">
        <v>123</v>
      </c>
      <c r="P24" s="66">
        <v>0</v>
      </c>
      <c r="Q24" s="68">
        <v>0</v>
      </c>
      <c r="R24" s="24">
        <v>0</v>
      </c>
      <c r="S24" s="24">
        <v>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126" t="s">
        <v>220</v>
      </c>
    </row>
    <row r="25" spans="1:48" ht="18.75">
      <c r="A25" s="50" t="str">
        <f t="shared" si="1"/>
        <v xml:space="preserve">   </v>
      </c>
      <c r="B25" s="63">
        <v>16</v>
      </c>
      <c r="C25" s="64" t="s">
        <v>135</v>
      </c>
      <c r="D25" s="119" t="s">
        <v>44</v>
      </c>
      <c r="E25" s="65" t="s">
        <v>121</v>
      </c>
      <c r="F25" s="120" t="s">
        <v>122</v>
      </c>
      <c r="G25" s="66">
        <v>20.327138306559998</v>
      </c>
      <c r="H25" s="67">
        <v>0</v>
      </c>
      <c r="I25" s="67">
        <v>20.327138306559998</v>
      </c>
      <c r="J25" s="24">
        <v>1</v>
      </c>
      <c r="K25" s="121">
        <v>0</v>
      </c>
      <c r="L25" s="141">
        <v>19.66</v>
      </c>
      <c r="M25" s="121">
        <v>0</v>
      </c>
      <c r="N25" s="121">
        <v>0</v>
      </c>
      <c r="O25" s="24">
        <v>8</v>
      </c>
      <c r="P25" s="66">
        <v>0</v>
      </c>
      <c r="Q25" s="68">
        <v>0</v>
      </c>
      <c r="R25" s="24">
        <v>0</v>
      </c>
      <c r="S25" s="24">
        <v>0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126" t="s">
        <v>220</v>
      </c>
    </row>
    <row r="26" spans="1:48" ht="18.75">
      <c r="A26" s="50" t="str">
        <f t="shared" si="1"/>
        <v xml:space="preserve">   </v>
      </c>
      <c r="B26" s="63">
        <v>17</v>
      </c>
      <c r="C26" s="64" t="s">
        <v>136</v>
      </c>
      <c r="D26" s="119" t="s">
        <v>44</v>
      </c>
      <c r="E26" s="65" t="s">
        <v>121</v>
      </c>
      <c r="F26" s="120" t="s">
        <v>122</v>
      </c>
      <c r="G26" s="66">
        <v>18.727249223703996</v>
      </c>
      <c r="H26" s="67">
        <v>0</v>
      </c>
      <c r="I26" s="67">
        <v>18.727249223703996</v>
      </c>
      <c r="J26" s="24">
        <v>1</v>
      </c>
      <c r="K26" s="121">
        <v>0</v>
      </c>
      <c r="L26" s="141">
        <v>17.39</v>
      </c>
      <c r="M26" s="121">
        <v>0</v>
      </c>
      <c r="N26" s="121">
        <v>0</v>
      </c>
      <c r="O26" s="24">
        <v>10</v>
      </c>
      <c r="P26" s="66">
        <v>0</v>
      </c>
      <c r="Q26" s="68">
        <v>0</v>
      </c>
      <c r="R26" s="24">
        <v>0</v>
      </c>
      <c r="S26" s="24">
        <v>0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126" t="s">
        <v>220</v>
      </c>
    </row>
    <row r="27" spans="1:48" ht="18.75">
      <c r="A27" s="50" t="str">
        <f t="shared" si="1"/>
        <v xml:space="preserve">   </v>
      </c>
      <c r="B27" s="63">
        <v>18</v>
      </c>
      <c r="C27" s="64" t="s">
        <v>137</v>
      </c>
      <c r="D27" s="119" t="s">
        <v>195</v>
      </c>
      <c r="E27" s="65" t="s">
        <v>121</v>
      </c>
      <c r="F27" s="120" t="s">
        <v>122</v>
      </c>
      <c r="G27" s="66">
        <v>21.330333058899999</v>
      </c>
      <c r="H27" s="67">
        <v>21.330333058899999</v>
      </c>
      <c r="I27" s="67">
        <v>0</v>
      </c>
      <c r="J27" s="24">
        <v>1</v>
      </c>
      <c r="K27" s="121">
        <v>0</v>
      </c>
      <c r="L27" s="141">
        <v>0</v>
      </c>
      <c r="M27" s="121">
        <v>0</v>
      </c>
      <c r="N27" s="121">
        <v>4.92</v>
      </c>
      <c r="O27" s="24">
        <v>5</v>
      </c>
      <c r="P27" s="66">
        <v>0</v>
      </c>
      <c r="Q27" s="68">
        <v>0</v>
      </c>
      <c r="R27" s="24">
        <v>0</v>
      </c>
      <c r="S27" s="24">
        <v>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126" t="s">
        <v>233</v>
      </c>
    </row>
    <row r="28" spans="1:48" ht="18.75">
      <c r="A28" s="50" t="str">
        <f t="shared" si="1"/>
        <v xml:space="preserve">   </v>
      </c>
      <c r="B28" s="63">
        <v>19</v>
      </c>
      <c r="C28" s="64" t="s">
        <v>137</v>
      </c>
      <c r="D28" s="119" t="s">
        <v>196</v>
      </c>
      <c r="E28" s="65" t="s">
        <v>121</v>
      </c>
      <c r="F28" s="120" t="s">
        <v>122</v>
      </c>
      <c r="G28" s="66">
        <v>0</v>
      </c>
      <c r="H28" s="67">
        <v>0</v>
      </c>
      <c r="I28" s="67">
        <v>0</v>
      </c>
      <c r="J28" s="24">
        <v>2</v>
      </c>
      <c r="K28" s="121">
        <v>0</v>
      </c>
      <c r="L28" s="141">
        <v>0</v>
      </c>
      <c r="M28" s="121">
        <v>0</v>
      </c>
      <c r="N28" s="121">
        <v>14.94</v>
      </c>
      <c r="O28" s="24" t="s">
        <v>123</v>
      </c>
      <c r="P28" s="66">
        <v>0</v>
      </c>
      <c r="Q28" s="68">
        <v>0</v>
      </c>
      <c r="R28" s="24">
        <v>0</v>
      </c>
      <c r="S28" s="24">
        <v>0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126" t="s">
        <v>233</v>
      </c>
    </row>
    <row r="29" spans="1:48" ht="18.75">
      <c r="A29" s="50" t="str">
        <f t="shared" si="1"/>
        <v xml:space="preserve">   </v>
      </c>
      <c r="B29" s="63">
        <v>20</v>
      </c>
      <c r="C29" s="64" t="s">
        <v>138</v>
      </c>
      <c r="D29" s="119" t="s">
        <v>44</v>
      </c>
      <c r="E29" s="65" t="s">
        <v>121</v>
      </c>
      <c r="F29" s="120" t="s">
        <v>122</v>
      </c>
      <c r="G29" s="66">
        <v>68.364455098099995</v>
      </c>
      <c r="H29" s="67">
        <v>68.364455098099995</v>
      </c>
      <c r="I29" s="67">
        <v>0</v>
      </c>
      <c r="J29" s="24">
        <v>1</v>
      </c>
      <c r="K29" s="121">
        <v>72.930000000000007</v>
      </c>
      <c r="L29" s="141">
        <v>0</v>
      </c>
      <c r="M29" s="121">
        <v>0</v>
      </c>
      <c r="N29" s="121">
        <v>0</v>
      </c>
      <c r="O29" s="24">
        <v>8</v>
      </c>
      <c r="P29" s="66">
        <v>43.758000000000003</v>
      </c>
      <c r="Q29" s="68">
        <v>60</v>
      </c>
      <c r="R29" s="24">
        <v>2</v>
      </c>
      <c r="S29" s="24">
        <v>2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126" t="s">
        <v>222</v>
      </c>
    </row>
    <row r="30" spans="1:48" ht="18.75">
      <c r="A30" s="50" t="str">
        <f t="shared" si="1"/>
        <v xml:space="preserve">   </v>
      </c>
      <c r="B30" s="63">
        <v>21</v>
      </c>
      <c r="C30" s="64" t="s">
        <v>139</v>
      </c>
      <c r="D30" s="119" t="s">
        <v>195</v>
      </c>
      <c r="E30" s="65" t="s">
        <v>121</v>
      </c>
      <c r="F30" s="120" t="s">
        <v>122</v>
      </c>
      <c r="G30" s="66">
        <v>70.913708980600006</v>
      </c>
      <c r="H30" s="67">
        <v>70.913708980600006</v>
      </c>
      <c r="I30" s="67">
        <v>0</v>
      </c>
      <c r="J30" s="24">
        <v>1</v>
      </c>
      <c r="K30" s="141">
        <v>0</v>
      </c>
      <c r="L30" s="141">
        <v>0</v>
      </c>
      <c r="M30" s="121">
        <v>0</v>
      </c>
      <c r="N30" s="121">
        <v>8.16</v>
      </c>
      <c r="O30" s="24">
        <v>7</v>
      </c>
      <c r="P30" s="66">
        <v>0</v>
      </c>
      <c r="Q30" s="68">
        <v>0</v>
      </c>
      <c r="R30" s="24">
        <v>0</v>
      </c>
      <c r="S30" s="24">
        <v>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126" t="s">
        <v>233</v>
      </c>
    </row>
    <row r="31" spans="1:48" ht="18.75">
      <c r="A31" s="50" t="str">
        <f t="shared" si="1"/>
        <v xml:space="preserve">   </v>
      </c>
      <c r="B31" s="63">
        <v>22</v>
      </c>
      <c r="C31" s="64" t="s">
        <v>139</v>
      </c>
      <c r="D31" s="119" t="s">
        <v>196</v>
      </c>
      <c r="E31" s="65" t="s">
        <v>121</v>
      </c>
      <c r="F31" s="120" t="s">
        <v>122</v>
      </c>
      <c r="G31" s="66">
        <v>0</v>
      </c>
      <c r="H31" s="67">
        <v>0</v>
      </c>
      <c r="I31" s="67">
        <v>0</v>
      </c>
      <c r="J31" s="24">
        <v>2</v>
      </c>
      <c r="K31" s="141">
        <v>0</v>
      </c>
      <c r="L31" s="141">
        <v>0</v>
      </c>
      <c r="M31" s="121">
        <v>0</v>
      </c>
      <c r="N31" s="121">
        <v>62.49</v>
      </c>
      <c r="O31" s="24" t="s">
        <v>123</v>
      </c>
      <c r="P31" s="66">
        <v>0</v>
      </c>
      <c r="Q31" s="68">
        <v>0</v>
      </c>
      <c r="R31" s="24">
        <v>0</v>
      </c>
      <c r="S31" s="24">
        <v>0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126" t="s">
        <v>233</v>
      </c>
    </row>
    <row r="32" spans="1:48" ht="18.75">
      <c r="A32" s="50" t="str">
        <f t="shared" si="1"/>
        <v xml:space="preserve">   </v>
      </c>
      <c r="B32" s="63">
        <v>23</v>
      </c>
      <c r="C32" s="64" t="s">
        <v>140</v>
      </c>
      <c r="D32" s="119" t="s">
        <v>44</v>
      </c>
      <c r="E32" s="65" t="s">
        <v>121</v>
      </c>
      <c r="F32" s="120" t="s">
        <v>122</v>
      </c>
      <c r="G32" s="66">
        <v>131.67931087599999</v>
      </c>
      <c r="H32" s="67">
        <v>131.67931087599999</v>
      </c>
      <c r="I32" s="67">
        <v>0</v>
      </c>
      <c r="J32" s="24">
        <v>2</v>
      </c>
      <c r="K32" s="121">
        <v>129.74</v>
      </c>
      <c r="L32" s="141">
        <v>0</v>
      </c>
      <c r="M32" s="121">
        <v>0</v>
      </c>
      <c r="N32" s="121">
        <v>0</v>
      </c>
      <c r="O32" s="24">
        <v>0</v>
      </c>
      <c r="P32" s="66">
        <v>0</v>
      </c>
      <c r="Q32" s="68">
        <v>0</v>
      </c>
      <c r="R32" s="24">
        <v>0</v>
      </c>
      <c r="S32" s="24">
        <v>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126" t="s">
        <v>220</v>
      </c>
    </row>
    <row r="33" spans="1:48" ht="18.75">
      <c r="A33" s="50" t="str">
        <f t="shared" si="1"/>
        <v xml:space="preserve">   </v>
      </c>
      <c r="B33" s="63">
        <v>24</v>
      </c>
      <c r="C33" s="64" t="s">
        <v>141</v>
      </c>
      <c r="D33" s="119" t="s">
        <v>44</v>
      </c>
      <c r="E33" s="65" t="s">
        <v>121</v>
      </c>
      <c r="F33" s="120" t="s">
        <v>122</v>
      </c>
      <c r="G33" s="66">
        <v>62.516985864399999</v>
      </c>
      <c r="H33" s="67">
        <v>62.516985864399999</v>
      </c>
      <c r="I33" s="67">
        <v>0</v>
      </c>
      <c r="J33" s="24">
        <v>2</v>
      </c>
      <c r="K33" s="141">
        <v>0</v>
      </c>
      <c r="L33" s="141">
        <v>0</v>
      </c>
      <c r="M33" s="121">
        <v>0</v>
      </c>
      <c r="N33" s="121">
        <v>62.92</v>
      </c>
      <c r="O33" s="24" t="s">
        <v>123</v>
      </c>
      <c r="P33" s="66">
        <v>0</v>
      </c>
      <c r="Q33" s="68">
        <v>0</v>
      </c>
      <c r="R33" s="24">
        <v>0</v>
      </c>
      <c r="S33" s="24">
        <v>0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126" t="s">
        <v>233</v>
      </c>
    </row>
    <row r="34" spans="1:48" ht="18.75">
      <c r="A34" s="50" t="str">
        <f t="shared" si="1"/>
        <v xml:space="preserve">   </v>
      </c>
      <c r="B34" s="63">
        <v>25</v>
      </c>
      <c r="C34" s="64" t="s">
        <v>142</v>
      </c>
      <c r="D34" s="119" t="s">
        <v>195</v>
      </c>
      <c r="E34" s="65" t="s">
        <v>121</v>
      </c>
      <c r="F34" s="120" t="s">
        <v>122</v>
      </c>
      <c r="G34" s="66">
        <v>10.0612888858</v>
      </c>
      <c r="H34" s="67">
        <v>10.0612888858</v>
      </c>
      <c r="I34" s="67">
        <v>0</v>
      </c>
      <c r="J34" s="24">
        <v>1</v>
      </c>
      <c r="K34" s="141">
        <v>0</v>
      </c>
      <c r="L34" s="141">
        <v>0</v>
      </c>
      <c r="M34" s="121">
        <v>0</v>
      </c>
      <c r="N34" s="121">
        <v>2.2799999999999998</v>
      </c>
      <c r="O34" s="24">
        <v>5</v>
      </c>
      <c r="P34" s="66">
        <v>0</v>
      </c>
      <c r="Q34" s="68">
        <v>0</v>
      </c>
      <c r="R34" s="24">
        <v>0</v>
      </c>
      <c r="S34" s="24">
        <v>0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126" t="s">
        <v>233</v>
      </c>
    </row>
    <row r="35" spans="1:48" ht="18.75">
      <c r="A35" s="50" t="str">
        <f t="shared" si="1"/>
        <v xml:space="preserve">   </v>
      </c>
      <c r="B35" s="63">
        <v>26</v>
      </c>
      <c r="C35" s="64" t="s">
        <v>142</v>
      </c>
      <c r="D35" s="119" t="s">
        <v>196</v>
      </c>
      <c r="E35" s="65" t="s">
        <v>121</v>
      </c>
      <c r="F35" s="120" t="s">
        <v>122</v>
      </c>
      <c r="G35" s="66">
        <v>0</v>
      </c>
      <c r="H35" s="67">
        <v>0</v>
      </c>
      <c r="I35" s="67">
        <v>0</v>
      </c>
      <c r="J35" s="24">
        <v>2</v>
      </c>
      <c r="K35" s="141">
        <v>0</v>
      </c>
      <c r="L35" s="141">
        <v>0</v>
      </c>
      <c r="M35" s="121">
        <v>0</v>
      </c>
      <c r="N35" s="121">
        <v>5.76</v>
      </c>
      <c r="O35" s="24">
        <v>0</v>
      </c>
      <c r="P35" s="66">
        <v>0</v>
      </c>
      <c r="Q35" s="68">
        <v>0</v>
      </c>
      <c r="R35" s="24">
        <v>0</v>
      </c>
      <c r="S35" s="24">
        <v>0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126" t="s">
        <v>233</v>
      </c>
    </row>
    <row r="36" spans="1:48" ht="18.75">
      <c r="A36" s="50" t="str">
        <f t="shared" si="1"/>
        <v xml:space="preserve">   </v>
      </c>
      <c r="B36" s="63">
        <v>27</v>
      </c>
      <c r="C36" s="64" t="s">
        <v>143</v>
      </c>
      <c r="D36" s="119" t="s">
        <v>44</v>
      </c>
      <c r="E36" s="65" t="s">
        <v>121</v>
      </c>
      <c r="F36" s="120" t="s">
        <v>122</v>
      </c>
      <c r="G36" s="66">
        <v>42.9717175571</v>
      </c>
      <c r="H36" s="67">
        <v>42.9717175571</v>
      </c>
      <c r="I36" s="67">
        <v>0</v>
      </c>
      <c r="J36" s="24">
        <v>2</v>
      </c>
      <c r="K36" s="121">
        <v>42.69</v>
      </c>
      <c r="L36" s="141">
        <v>0</v>
      </c>
      <c r="M36" s="121">
        <v>0</v>
      </c>
      <c r="N36" s="121">
        <v>0</v>
      </c>
      <c r="O36" s="24">
        <v>0</v>
      </c>
      <c r="P36" s="66">
        <v>0</v>
      </c>
      <c r="Q36" s="68">
        <v>0</v>
      </c>
      <c r="R36" s="24">
        <v>0</v>
      </c>
      <c r="S36" s="24">
        <v>0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126" t="s">
        <v>220</v>
      </c>
    </row>
    <row r="37" spans="1:48" ht="18.75">
      <c r="A37" s="50" t="str">
        <f t="shared" si="1"/>
        <v xml:space="preserve">   </v>
      </c>
      <c r="B37" s="63">
        <v>28</v>
      </c>
      <c r="C37" s="64" t="s">
        <v>144</v>
      </c>
      <c r="D37" s="119" t="s">
        <v>44</v>
      </c>
      <c r="E37" s="65" t="s">
        <v>121</v>
      </c>
      <c r="F37" s="120" t="s">
        <v>122</v>
      </c>
      <c r="G37" s="66">
        <v>8.1834329881900008</v>
      </c>
      <c r="H37" s="67">
        <v>8.1834329881900008</v>
      </c>
      <c r="I37" s="67">
        <v>0</v>
      </c>
      <c r="J37" s="24">
        <v>2</v>
      </c>
      <c r="K37" s="121">
        <v>8.52</v>
      </c>
      <c r="L37" s="141">
        <v>0</v>
      </c>
      <c r="M37" s="121">
        <v>0</v>
      </c>
      <c r="N37" s="121">
        <v>0</v>
      </c>
      <c r="O37" s="24">
        <v>0</v>
      </c>
      <c r="P37" s="66">
        <v>0</v>
      </c>
      <c r="Q37" s="68">
        <v>0</v>
      </c>
      <c r="R37" s="24">
        <v>0</v>
      </c>
      <c r="S37" s="24">
        <v>0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126" t="s">
        <v>220</v>
      </c>
    </row>
    <row r="38" spans="1:48" ht="18.75">
      <c r="A38" s="50" t="str">
        <f t="shared" si="1"/>
        <v xml:space="preserve">   </v>
      </c>
      <c r="B38" s="63">
        <v>29</v>
      </c>
      <c r="C38" s="64" t="s">
        <v>145</v>
      </c>
      <c r="D38" s="119" t="s">
        <v>44</v>
      </c>
      <c r="E38" s="65" t="s">
        <v>121</v>
      </c>
      <c r="F38" s="120" t="s">
        <v>122</v>
      </c>
      <c r="G38" s="66">
        <v>64.016149947907209</v>
      </c>
      <c r="H38" s="67">
        <v>52.758862929800003</v>
      </c>
      <c r="I38" s="67">
        <v>11.257287018107201</v>
      </c>
      <c r="J38" s="24">
        <v>2</v>
      </c>
      <c r="K38" s="121">
        <v>60.55</v>
      </c>
      <c r="L38" s="141">
        <v>0</v>
      </c>
      <c r="M38" s="121">
        <v>0</v>
      </c>
      <c r="N38" s="121">
        <v>0</v>
      </c>
      <c r="O38" s="24">
        <v>0</v>
      </c>
      <c r="P38" s="66">
        <v>0</v>
      </c>
      <c r="Q38" s="68">
        <v>0</v>
      </c>
      <c r="R38" s="24">
        <v>0</v>
      </c>
      <c r="S38" s="24">
        <v>0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126" t="s">
        <v>220</v>
      </c>
    </row>
    <row r="39" spans="1:48" ht="18.75">
      <c r="A39" s="50" t="str">
        <f t="shared" si="1"/>
        <v xml:space="preserve">   </v>
      </c>
      <c r="B39" s="63">
        <v>30</v>
      </c>
      <c r="C39" s="64" t="s">
        <v>146</v>
      </c>
      <c r="D39" s="119" t="s">
        <v>195</v>
      </c>
      <c r="E39" s="65" t="s">
        <v>121</v>
      </c>
      <c r="F39" s="120" t="s">
        <v>122</v>
      </c>
      <c r="G39" s="66">
        <v>162.38094052963169</v>
      </c>
      <c r="H39" s="67">
        <v>81.238615108700003</v>
      </c>
      <c r="I39" s="67">
        <v>81.142325420931698</v>
      </c>
      <c r="J39" s="24">
        <v>1</v>
      </c>
      <c r="K39" s="121">
        <v>0</v>
      </c>
      <c r="L39" s="141">
        <v>155.41</v>
      </c>
      <c r="M39" s="121">
        <v>0</v>
      </c>
      <c r="N39" s="121">
        <v>0</v>
      </c>
      <c r="O39" s="24">
        <v>14</v>
      </c>
      <c r="P39" s="66">
        <v>0</v>
      </c>
      <c r="Q39" s="68">
        <v>0</v>
      </c>
      <c r="R39" s="24">
        <v>0</v>
      </c>
      <c r="S39" s="24">
        <v>0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126" t="s">
        <v>220</v>
      </c>
    </row>
    <row r="40" spans="1:48" ht="18.75">
      <c r="A40" s="50" t="str">
        <f t="shared" si="1"/>
        <v xml:space="preserve">   </v>
      </c>
      <c r="B40" s="63">
        <v>31</v>
      </c>
      <c r="C40" s="64" t="s">
        <v>146</v>
      </c>
      <c r="D40" s="119" t="s">
        <v>196</v>
      </c>
      <c r="E40" s="65" t="s">
        <v>121</v>
      </c>
      <c r="F40" s="120" t="s">
        <v>122</v>
      </c>
      <c r="G40" s="66">
        <v>0</v>
      </c>
      <c r="H40" s="67">
        <v>0</v>
      </c>
      <c r="I40" s="67">
        <v>0</v>
      </c>
      <c r="J40" s="24">
        <v>2</v>
      </c>
      <c r="K40" s="121">
        <v>0</v>
      </c>
      <c r="L40" s="141">
        <v>6.97</v>
      </c>
      <c r="M40" s="121">
        <v>0</v>
      </c>
      <c r="N40" s="121">
        <v>0</v>
      </c>
      <c r="O40" s="24">
        <v>0</v>
      </c>
      <c r="P40" s="66">
        <v>0</v>
      </c>
      <c r="Q40" s="68">
        <v>0</v>
      </c>
      <c r="R40" s="24">
        <v>0</v>
      </c>
      <c r="S40" s="24">
        <v>0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126"/>
    </row>
    <row r="41" spans="1:48" ht="18.75">
      <c r="A41" s="50" t="str">
        <f t="shared" si="1"/>
        <v xml:space="preserve">   </v>
      </c>
      <c r="B41" s="63">
        <v>32</v>
      </c>
      <c r="C41" s="64" t="s">
        <v>147</v>
      </c>
      <c r="D41" s="119" t="s">
        <v>44</v>
      </c>
      <c r="E41" s="65" t="s">
        <v>121</v>
      </c>
      <c r="F41" s="120" t="s">
        <v>122</v>
      </c>
      <c r="G41" s="66">
        <v>26.47472300230681</v>
      </c>
      <c r="H41" s="67">
        <v>2.16787765648</v>
      </c>
      <c r="I41" s="67">
        <v>24.306845345826812</v>
      </c>
      <c r="J41" s="24">
        <v>1</v>
      </c>
      <c r="K41" s="121">
        <v>0</v>
      </c>
      <c r="L41" s="141">
        <v>25.28</v>
      </c>
      <c r="M41" s="121">
        <v>0</v>
      </c>
      <c r="N41" s="121">
        <v>0</v>
      </c>
      <c r="O41" s="24">
        <v>10</v>
      </c>
      <c r="P41" s="66">
        <v>0</v>
      </c>
      <c r="Q41" s="68">
        <v>0</v>
      </c>
      <c r="R41" s="24">
        <v>0</v>
      </c>
      <c r="S41" s="24">
        <v>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126" t="s">
        <v>220</v>
      </c>
    </row>
    <row r="42" spans="1:48" ht="18.75">
      <c r="A42" s="50" t="str">
        <f t="shared" si="1"/>
        <v xml:space="preserve">   </v>
      </c>
      <c r="B42" s="63">
        <v>33</v>
      </c>
      <c r="C42" s="64" t="s">
        <v>148</v>
      </c>
      <c r="D42" s="119" t="s">
        <v>44</v>
      </c>
      <c r="E42" s="65" t="s">
        <v>121</v>
      </c>
      <c r="F42" s="120" t="s">
        <v>122</v>
      </c>
      <c r="G42" s="66">
        <v>14.5445722539</v>
      </c>
      <c r="H42" s="67">
        <v>14.5445722539</v>
      </c>
      <c r="I42" s="67">
        <v>0</v>
      </c>
      <c r="J42" s="24">
        <v>2</v>
      </c>
      <c r="K42" s="121">
        <v>15.5</v>
      </c>
      <c r="L42" s="141">
        <v>0</v>
      </c>
      <c r="M42" s="121">
        <v>0</v>
      </c>
      <c r="N42" s="121">
        <v>0</v>
      </c>
      <c r="O42" s="24">
        <v>0</v>
      </c>
      <c r="P42" s="66">
        <v>0</v>
      </c>
      <c r="Q42" s="68">
        <v>0</v>
      </c>
      <c r="R42" s="24">
        <v>0</v>
      </c>
      <c r="S42" s="24">
        <v>0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126"/>
    </row>
    <row r="43" spans="1:48" ht="18.75">
      <c r="A43" s="50" t="str">
        <f t="shared" si="1"/>
        <v xml:space="preserve">   </v>
      </c>
      <c r="B43" s="63">
        <v>34</v>
      </c>
      <c r="C43" s="64" t="s">
        <v>149</v>
      </c>
      <c r="D43" s="119" t="s">
        <v>195</v>
      </c>
      <c r="E43" s="65" t="s">
        <v>121</v>
      </c>
      <c r="F43" s="120" t="s">
        <v>122</v>
      </c>
      <c r="G43" s="66">
        <v>7.6706653946300003</v>
      </c>
      <c r="H43" s="67">
        <v>7.6706653946300003</v>
      </c>
      <c r="I43" s="67">
        <v>0</v>
      </c>
      <c r="J43" s="24">
        <v>1</v>
      </c>
      <c r="K43" s="121">
        <v>2.64</v>
      </c>
      <c r="L43" s="141">
        <v>0</v>
      </c>
      <c r="M43" s="121">
        <v>0</v>
      </c>
      <c r="N43" s="121">
        <v>0</v>
      </c>
      <c r="O43" s="24">
        <v>8</v>
      </c>
      <c r="P43" s="66">
        <v>2.1120000000000001</v>
      </c>
      <c r="Q43" s="68">
        <v>60</v>
      </c>
      <c r="R43" s="24">
        <v>2</v>
      </c>
      <c r="S43" s="24">
        <v>2</v>
      </c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126" t="s">
        <v>223</v>
      </c>
    </row>
    <row r="44" spans="1:48" ht="18.75">
      <c r="A44" s="50" t="str">
        <f t="shared" si="1"/>
        <v xml:space="preserve">   </v>
      </c>
      <c r="B44" s="63">
        <v>35</v>
      </c>
      <c r="C44" s="64" t="s">
        <v>149</v>
      </c>
      <c r="D44" s="119" t="s">
        <v>196</v>
      </c>
      <c r="E44" s="65" t="s">
        <v>121</v>
      </c>
      <c r="F44" s="120" t="s">
        <v>122</v>
      </c>
      <c r="G44" s="66">
        <v>0</v>
      </c>
      <c r="H44" s="67">
        <v>0</v>
      </c>
      <c r="I44" s="67">
        <v>0</v>
      </c>
      <c r="J44" s="24">
        <v>2</v>
      </c>
      <c r="K44" s="121">
        <v>5.03</v>
      </c>
      <c r="L44" s="141">
        <v>0</v>
      </c>
      <c r="M44" s="121">
        <v>0</v>
      </c>
      <c r="N44" s="121">
        <v>0</v>
      </c>
      <c r="O44" s="24">
        <v>0</v>
      </c>
      <c r="P44" s="66">
        <v>0</v>
      </c>
      <c r="Q44" s="68">
        <v>0</v>
      </c>
      <c r="R44" s="24">
        <v>0</v>
      </c>
      <c r="S44" s="24">
        <v>0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126"/>
    </row>
    <row r="45" spans="1:48" ht="18.75">
      <c r="A45" s="50" t="str">
        <f t="shared" si="1"/>
        <v xml:space="preserve">   </v>
      </c>
      <c r="B45" s="63">
        <v>36</v>
      </c>
      <c r="C45" s="64" t="s">
        <v>150</v>
      </c>
      <c r="D45" s="119" t="s">
        <v>195</v>
      </c>
      <c r="E45" s="65" t="s">
        <v>121</v>
      </c>
      <c r="F45" s="120" t="s">
        <v>122</v>
      </c>
      <c r="G45" s="66">
        <v>55.126552630022999</v>
      </c>
      <c r="H45" s="67">
        <v>7.1223044490599996</v>
      </c>
      <c r="I45" s="67">
        <v>48.004248180963003</v>
      </c>
      <c r="J45" s="24">
        <v>1</v>
      </c>
      <c r="K45" s="121">
        <v>0</v>
      </c>
      <c r="L45" s="141">
        <v>43.84</v>
      </c>
      <c r="M45" s="121">
        <v>0</v>
      </c>
      <c r="N45" s="121">
        <v>0</v>
      </c>
      <c r="O45" s="24">
        <v>20</v>
      </c>
      <c r="P45" s="66">
        <v>0</v>
      </c>
      <c r="Q45" s="68">
        <v>0</v>
      </c>
      <c r="R45" s="24">
        <v>0</v>
      </c>
      <c r="S45" s="24">
        <v>0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126"/>
    </row>
    <row r="46" spans="1:48" ht="18.75">
      <c r="A46" s="50" t="str">
        <f t="shared" si="1"/>
        <v xml:space="preserve">   </v>
      </c>
      <c r="B46" s="63">
        <v>37</v>
      </c>
      <c r="C46" s="64" t="s">
        <v>150</v>
      </c>
      <c r="D46" s="119" t="s">
        <v>196</v>
      </c>
      <c r="E46" s="65" t="s">
        <v>121</v>
      </c>
      <c r="F46" s="120" t="s">
        <v>122</v>
      </c>
      <c r="G46" s="66">
        <v>0</v>
      </c>
      <c r="H46" s="67">
        <v>0</v>
      </c>
      <c r="I46" s="67">
        <v>0</v>
      </c>
      <c r="J46" s="24">
        <v>1</v>
      </c>
      <c r="K46" s="121">
        <v>0</v>
      </c>
      <c r="L46" s="141">
        <v>10.91</v>
      </c>
      <c r="M46" s="121">
        <v>0</v>
      </c>
      <c r="N46" s="121">
        <v>0</v>
      </c>
      <c r="O46" s="24">
        <v>20</v>
      </c>
      <c r="P46" s="66">
        <v>0</v>
      </c>
      <c r="Q46" s="68">
        <v>0</v>
      </c>
      <c r="R46" s="24">
        <v>0</v>
      </c>
      <c r="S46" s="24">
        <v>0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126"/>
    </row>
    <row r="47" spans="1:48" ht="18.75">
      <c r="A47" s="50" t="str">
        <f t="shared" si="1"/>
        <v xml:space="preserve">   </v>
      </c>
      <c r="B47" s="63">
        <v>38</v>
      </c>
      <c r="C47" s="64" t="s">
        <v>151</v>
      </c>
      <c r="D47" s="119" t="s">
        <v>44</v>
      </c>
      <c r="E47" s="65" t="s">
        <v>121</v>
      </c>
      <c r="F47" s="120" t="s">
        <v>122</v>
      </c>
      <c r="G47" s="66">
        <v>20.760010530599999</v>
      </c>
      <c r="H47" s="67">
        <v>20.760010530599999</v>
      </c>
      <c r="I47" s="67">
        <v>0</v>
      </c>
      <c r="J47" s="24">
        <v>1</v>
      </c>
      <c r="K47" s="121">
        <v>0</v>
      </c>
      <c r="L47" s="141">
        <v>0</v>
      </c>
      <c r="M47" s="121">
        <v>0</v>
      </c>
      <c r="N47" s="121">
        <v>42.6</v>
      </c>
      <c r="O47" s="24">
        <v>5</v>
      </c>
      <c r="P47" s="66">
        <v>0</v>
      </c>
      <c r="Q47" s="68">
        <v>0</v>
      </c>
      <c r="R47" s="24">
        <v>0</v>
      </c>
      <c r="S47" s="24">
        <v>0</v>
      </c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126" t="s">
        <v>233</v>
      </c>
    </row>
    <row r="48" spans="1:48" ht="18.75">
      <c r="A48" s="50" t="str">
        <f t="shared" si="1"/>
        <v xml:space="preserve">   </v>
      </c>
      <c r="B48" s="63">
        <v>39</v>
      </c>
      <c r="C48" s="64" t="s">
        <v>152</v>
      </c>
      <c r="D48" s="119" t="s">
        <v>195</v>
      </c>
      <c r="E48" s="65" t="s">
        <v>121</v>
      </c>
      <c r="F48" s="120" t="s">
        <v>122</v>
      </c>
      <c r="G48" s="66">
        <v>83.456516761299994</v>
      </c>
      <c r="H48" s="67">
        <v>83.456516761299994</v>
      </c>
      <c r="I48" s="67">
        <v>0</v>
      </c>
      <c r="J48" s="24">
        <v>1</v>
      </c>
      <c r="K48" s="121">
        <v>32.590000000000003</v>
      </c>
      <c r="L48" s="141">
        <v>0</v>
      </c>
      <c r="M48" s="121">
        <v>0</v>
      </c>
      <c r="N48" s="121">
        <v>0</v>
      </c>
      <c r="O48" s="24">
        <v>9</v>
      </c>
      <c r="P48" s="66">
        <v>19.554000000000002</v>
      </c>
      <c r="Q48" s="68">
        <v>60</v>
      </c>
      <c r="R48" s="24">
        <v>2</v>
      </c>
      <c r="S48" s="24">
        <v>2</v>
      </c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126" t="s">
        <v>224</v>
      </c>
    </row>
    <row r="49" spans="1:48" ht="18.75">
      <c r="A49" s="50" t="str">
        <f t="shared" si="1"/>
        <v xml:space="preserve">   </v>
      </c>
      <c r="B49" s="63">
        <v>40</v>
      </c>
      <c r="C49" s="64" t="s">
        <v>152</v>
      </c>
      <c r="D49" s="119" t="s">
        <v>196</v>
      </c>
      <c r="E49" s="65" t="s">
        <v>121</v>
      </c>
      <c r="F49" s="120" t="s">
        <v>122</v>
      </c>
      <c r="G49" s="66">
        <v>0</v>
      </c>
      <c r="H49" s="67">
        <v>0</v>
      </c>
      <c r="I49" s="67">
        <v>0</v>
      </c>
      <c r="J49" s="24">
        <v>2</v>
      </c>
      <c r="K49" s="121">
        <v>45.09</v>
      </c>
      <c r="L49" s="141">
        <v>0</v>
      </c>
      <c r="M49" s="121">
        <v>0</v>
      </c>
      <c r="N49" s="121">
        <v>0</v>
      </c>
      <c r="O49" s="24">
        <v>0</v>
      </c>
      <c r="P49" s="66">
        <v>0</v>
      </c>
      <c r="Q49" s="68">
        <v>0</v>
      </c>
      <c r="R49" s="24">
        <v>0</v>
      </c>
      <c r="S49" s="24">
        <v>0</v>
      </c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126"/>
    </row>
    <row r="50" spans="1:48" ht="18.75">
      <c r="A50" s="50" t="str">
        <f t="shared" si="1"/>
        <v xml:space="preserve">   </v>
      </c>
      <c r="B50" s="63">
        <v>41</v>
      </c>
      <c r="C50" s="64" t="s">
        <v>153</v>
      </c>
      <c r="D50" s="119" t="s">
        <v>44</v>
      </c>
      <c r="E50" s="65" t="s">
        <v>121</v>
      </c>
      <c r="F50" s="120" t="s">
        <v>122</v>
      </c>
      <c r="G50" s="66">
        <v>19.689954844199999</v>
      </c>
      <c r="H50" s="67">
        <v>19.689954844199999</v>
      </c>
      <c r="I50" s="67">
        <v>0</v>
      </c>
      <c r="J50" s="24">
        <v>2</v>
      </c>
      <c r="K50" s="121">
        <v>21.28</v>
      </c>
      <c r="L50" s="141">
        <v>0</v>
      </c>
      <c r="M50" s="121">
        <v>0</v>
      </c>
      <c r="N50" s="121">
        <v>0</v>
      </c>
      <c r="O50" s="24" t="s">
        <v>123</v>
      </c>
      <c r="P50" s="66">
        <v>0</v>
      </c>
      <c r="Q50" s="68">
        <v>0</v>
      </c>
      <c r="R50" s="24">
        <v>0</v>
      </c>
      <c r="S50" s="24">
        <v>0</v>
      </c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126"/>
    </row>
    <row r="51" spans="1:48" ht="18.75">
      <c r="A51" s="50" t="str">
        <f t="shared" si="1"/>
        <v xml:space="preserve">   </v>
      </c>
      <c r="B51" s="63">
        <v>42</v>
      </c>
      <c r="C51" s="64" t="s">
        <v>154</v>
      </c>
      <c r="D51" s="119" t="s">
        <v>195</v>
      </c>
      <c r="E51" s="65" t="s">
        <v>121</v>
      </c>
      <c r="F51" s="120" t="s">
        <v>122</v>
      </c>
      <c r="G51" s="66">
        <v>25.274349740400002</v>
      </c>
      <c r="H51" s="67">
        <v>25.274349740400002</v>
      </c>
      <c r="I51" s="67">
        <v>0</v>
      </c>
      <c r="J51" s="24">
        <v>1</v>
      </c>
      <c r="K51" s="141">
        <v>0</v>
      </c>
      <c r="L51" s="141">
        <v>0</v>
      </c>
      <c r="M51" s="121">
        <v>0</v>
      </c>
      <c r="N51" s="121">
        <v>15.29</v>
      </c>
      <c r="O51" s="24">
        <v>4</v>
      </c>
      <c r="P51" s="66">
        <v>0</v>
      </c>
      <c r="Q51" s="68">
        <v>0</v>
      </c>
      <c r="R51" s="24">
        <v>0</v>
      </c>
      <c r="S51" s="24">
        <v>0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126" t="s">
        <v>233</v>
      </c>
    </row>
    <row r="52" spans="1:48" ht="18.75">
      <c r="A52" s="50" t="str">
        <f t="shared" si="1"/>
        <v xml:space="preserve">   </v>
      </c>
      <c r="B52" s="63">
        <v>43</v>
      </c>
      <c r="C52" s="64" t="s">
        <v>154</v>
      </c>
      <c r="D52" s="119" t="s">
        <v>196</v>
      </c>
      <c r="E52" s="65" t="s">
        <v>121</v>
      </c>
      <c r="F52" s="120" t="s">
        <v>122</v>
      </c>
      <c r="G52" s="66">
        <v>0</v>
      </c>
      <c r="H52" s="67">
        <v>0</v>
      </c>
      <c r="I52" s="67">
        <v>0</v>
      </c>
      <c r="J52" s="24">
        <v>2</v>
      </c>
      <c r="K52" s="141">
        <v>0</v>
      </c>
      <c r="L52" s="141">
        <v>0</v>
      </c>
      <c r="M52" s="121">
        <v>0</v>
      </c>
      <c r="N52" s="121">
        <v>10.15</v>
      </c>
      <c r="O52" s="24">
        <v>0</v>
      </c>
      <c r="P52" s="66">
        <v>0</v>
      </c>
      <c r="Q52" s="68">
        <v>0</v>
      </c>
      <c r="R52" s="24">
        <v>0</v>
      </c>
      <c r="S52" s="24">
        <v>0</v>
      </c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126" t="s">
        <v>233</v>
      </c>
    </row>
    <row r="53" spans="1:48" ht="18.75">
      <c r="A53" s="50" t="str">
        <f t="shared" si="1"/>
        <v xml:space="preserve">   </v>
      </c>
      <c r="B53" s="63">
        <v>44</v>
      </c>
      <c r="C53" s="64" t="s">
        <v>155</v>
      </c>
      <c r="D53" s="119" t="s">
        <v>44</v>
      </c>
      <c r="E53" s="65" t="s">
        <v>121</v>
      </c>
      <c r="F53" s="120" t="s">
        <v>122</v>
      </c>
      <c r="G53" s="66">
        <v>13.719574916599999</v>
      </c>
      <c r="H53" s="67">
        <v>13.719574916599999</v>
      </c>
      <c r="I53" s="67">
        <v>0</v>
      </c>
      <c r="J53" s="24">
        <v>1</v>
      </c>
      <c r="K53" s="141">
        <v>0</v>
      </c>
      <c r="L53" s="141">
        <v>0</v>
      </c>
      <c r="M53" s="121">
        <v>0</v>
      </c>
      <c r="N53" s="121">
        <v>18.5</v>
      </c>
      <c r="O53" s="24">
        <v>10</v>
      </c>
      <c r="P53" s="66">
        <v>0</v>
      </c>
      <c r="Q53" s="68">
        <v>0</v>
      </c>
      <c r="R53" s="24">
        <v>0</v>
      </c>
      <c r="S53" s="24">
        <v>0</v>
      </c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126" t="s">
        <v>233</v>
      </c>
    </row>
    <row r="54" spans="1:48" ht="18.75">
      <c r="A54" s="50" t="str">
        <f t="shared" si="1"/>
        <v xml:space="preserve">   </v>
      </c>
      <c r="B54" s="63">
        <v>45</v>
      </c>
      <c r="C54" s="64" t="s">
        <v>156</v>
      </c>
      <c r="D54" s="119" t="s">
        <v>195</v>
      </c>
      <c r="E54" s="65" t="s">
        <v>121</v>
      </c>
      <c r="F54" s="120" t="s">
        <v>122</v>
      </c>
      <c r="G54" s="66">
        <v>18.617692936600001</v>
      </c>
      <c r="H54" s="67">
        <v>18.617692936600001</v>
      </c>
      <c r="I54" s="67">
        <v>0</v>
      </c>
      <c r="J54" s="24">
        <v>1</v>
      </c>
      <c r="K54" s="141">
        <v>0</v>
      </c>
      <c r="L54" s="141">
        <v>0</v>
      </c>
      <c r="M54" s="121">
        <v>0</v>
      </c>
      <c r="N54" s="121">
        <v>17.829999999999998</v>
      </c>
      <c r="O54" s="24">
        <v>10</v>
      </c>
      <c r="P54" s="66">
        <v>0</v>
      </c>
      <c r="Q54" s="68">
        <v>0</v>
      </c>
      <c r="R54" s="24">
        <v>0</v>
      </c>
      <c r="S54" s="24">
        <v>0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126" t="s">
        <v>233</v>
      </c>
    </row>
    <row r="55" spans="1:48" ht="18.75">
      <c r="A55" s="50" t="str">
        <f t="shared" si="1"/>
        <v xml:space="preserve">   </v>
      </c>
      <c r="B55" s="63">
        <v>46</v>
      </c>
      <c r="C55" s="64" t="s">
        <v>156</v>
      </c>
      <c r="D55" s="119" t="s">
        <v>196</v>
      </c>
      <c r="E55" s="65" t="s">
        <v>121</v>
      </c>
      <c r="F55" s="120" t="s">
        <v>122</v>
      </c>
      <c r="G55" s="66">
        <v>0</v>
      </c>
      <c r="H55" s="67">
        <v>0</v>
      </c>
      <c r="I55" s="67">
        <v>0</v>
      </c>
      <c r="J55" s="24">
        <v>2</v>
      </c>
      <c r="K55" s="141">
        <v>0</v>
      </c>
      <c r="L55" s="141">
        <v>0</v>
      </c>
      <c r="M55" s="121">
        <v>0</v>
      </c>
      <c r="N55" s="121">
        <v>1</v>
      </c>
      <c r="O55" s="24">
        <v>0</v>
      </c>
      <c r="P55" s="66">
        <v>0</v>
      </c>
      <c r="Q55" s="68">
        <v>0</v>
      </c>
      <c r="R55" s="24">
        <v>0</v>
      </c>
      <c r="S55" s="24">
        <v>0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126" t="s">
        <v>233</v>
      </c>
    </row>
    <row r="56" spans="1:48" ht="18.75">
      <c r="A56" s="50" t="str">
        <f t="shared" si="1"/>
        <v xml:space="preserve">   </v>
      </c>
      <c r="B56" s="63">
        <v>47</v>
      </c>
      <c r="C56" s="64" t="s">
        <v>157</v>
      </c>
      <c r="D56" s="119" t="s">
        <v>195</v>
      </c>
      <c r="E56" s="65" t="s">
        <v>121</v>
      </c>
      <c r="F56" s="120" t="s">
        <v>122</v>
      </c>
      <c r="G56" s="66">
        <v>22.946513318099999</v>
      </c>
      <c r="H56" s="67">
        <v>22.946513318099999</v>
      </c>
      <c r="I56" s="67">
        <v>0</v>
      </c>
      <c r="J56" s="24">
        <v>1</v>
      </c>
      <c r="K56" s="141">
        <v>0</v>
      </c>
      <c r="L56" s="141">
        <v>0</v>
      </c>
      <c r="M56" s="121">
        <v>0</v>
      </c>
      <c r="N56" s="121">
        <v>16.850000000000001</v>
      </c>
      <c r="O56" s="24">
        <v>2</v>
      </c>
      <c r="P56" s="66">
        <v>0</v>
      </c>
      <c r="Q56" s="68">
        <v>0</v>
      </c>
      <c r="R56" s="24">
        <v>0</v>
      </c>
      <c r="S56" s="24">
        <v>0</v>
      </c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126" t="s">
        <v>233</v>
      </c>
    </row>
    <row r="57" spans="1:48" ht="18.75">
      <c r="A57" s="50" t="str">
        <f t="shared" si="1"/>
        <v xml:space="preserve">   </v>
      </c>
      <c r="B57" s="63">
        <v>48</v>
      </c>
      <c r="C57" s="64" t="s">
        <v>157</v>
      </c>
      <c r="D57" s="119" t="s">
        <v>196</v>
      </c>
      <c r="E57" s="65" t="s">
        <v>121</v>
      </c>
      <c r="F57" s="120" t="s">
        <v>122</v>
      </c>
      <c r="G57" s="66">
        <v>0</v>
      </c>
      <c r="H57" s="67">
        <v>0</v>
      </c>
      <c r="I57" s="67">
        <v>0</v>
      </c>
      <c r="J57" s="24">
        <v>2</v>
      </c>
      <c r="K57" s="141">
        <v>0</v>
      </c>
      <c r="L57" s="141">
        <v>0</v>
      </c>
      <c r="M57" s="121">
        <v>0</v>
      </c>
      <c r="N57" s="121">
        <v>6.28</v>
      </c>
      <c r="O57" s="24">
        <v>0</v>
      </c>
      <c r="P57" s="66">
        <v>0</v>
      </c>
      <c r="Q57" s="68">
        <v>0</v>
      </c>
      <c r="R57" s="24">
        <v>0</v>
      </c>
      <c r="S57" s="24">
        <v>0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126" t="s">
        <v>233</v>
      </c>
    </row>
    <row r="58" spans="1:48" ht="18.75">
      <c r="A58" s="50" t="str">
        <f t="shared" si="1"/>
        <v xml:space="preserve">   </v>
      </c>
      <c r="B58" s="63">
        <v>49</v>
      </c>
      <c r="C58" s="64" t="s">
        <v>158</v>
      </c>
      <c r="D58" s="119" t="s">
        <v>195</v>
      </c>
      <c r="E58" s="65" t="s">
        <v>121</v>
      </c>
      <c r="F58" s="120" t="s">
        <v>122</v>
      </c>
      <c r="G58" s="66">
        <v>51.853667019699998</v>
      </c>
      <c r="H58" s="67">
        <v>51.853667019699998</v>
      </c>
      <c r="I58" s="67">
        <v>0</v>
      </c>
      <c r="J58" s="24">
        <v>1</v>
      </c>
      <c r="K58" s="141">
        <v>0</v>
      </c>
      <c r="L58" s="141">
        <v>0</v>
      </c>
      <c r="M58" s="121">
        <v>0</v>
      </c>
      <c r="N58" s="121">
        <v>42.28</v>
      </c>
      <c r="O58" s="24">
        <v>5</v>
      </c>
      <c r="P58" s="66">
        <v>0</v>
      </c>
      <c r="Q58" s="68">
        <v>0</v>
      </c>
      <c r="R58" s="24">
        <v>0</v>
      </c>
      <c r="S58" s="24">
        <v>0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126" t="s">
        <v>233</v>
      </c>
    </row>
    <row r="59" spans="1:48" ht="18.75">
      <c r="A59" s="50" t="str">
        <f t="shared" si="1"/>
        <v xml:space="preserve">   </v>
      </c>
      <c r="B59" s="63">
        <v>50</v>
      </c>
      <c r="C59" s="64" t="s">
        <v>158</v>
      </c>
      <c r="D59" s="119" t="s">
        <v>196</v>
      </c>
      <c r="E59" s="65" t="s">
        <v>121</v>
      </c>
      <c r="F59" s="120" t="s">
        <v>122</v>
      </c>
      <c r="G59" s="66">
        <v>0</v>
      </c>
      <c r="H59" s="67">
        <v>0</v>
      </c>
      <c r="I59" s="67">
        <v>0</v>
      </c>
      <c r="J59" s="24">
        <v>2</v>
      </c>
      <c r="K59" s="141">
        <v>0</v>
      </c>
      <c r="L59" s="141">
        <v>0</v>
      </c>
      <c r="M59" s="121">
        <v>0</v>
      </c>
      <c r="N59" s="121">
        <v>10.6</v>
      </c>
      <c r="O59" s="24">
        <v>0</v>
      </c>
      <c r="P59" s="66">
        <v>0</v>
      </c>
      <c r="Q59" s="68">
        <v>0</v>
      </c>
      <c r="R59" s="24">
        <v>0</v>
      </c>
      <c r="S59" s="24">
        <v>0</v>
      </c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126" t="s">
        <v>237</v>
      </c>
    </row>
    <row r="60" spans="1:48" ht="18.75">
      <c r="A60" s="50" t="str">
        <f t="shared" si="1"/>
        <v xml:space="preserve">   </v>
      </c>
      <c r="B60" s="63">
        <v>51</v>
      </c>
      <c r="C60" s="64" t="s">
        <v>159</v>
      </c>
      <c r="D60" s="119" t="s">
        <v>44</v>
      </c>
      <c r="E60" s="65" t="s">
        <v>121</v>
      </c>
      <c r="F60" s="120" t="s">
        <v>122</v>
      </c>
      <c r="G60" s="66">
        <v>9.8001177325000004</v>
      </c>
      <c r="H60" s="67">
        <v>9.8001177325000004</v>
      </c>
      <c r="I60" s="67">
        <v>0</v>
      </c>
      <c r="J60" s="24">
        <v>1</v>
      </c>
      <c r="K60" s="121">
        <v>34.31</v>
      </c>
      <c r="L60" s="141">
        <v>0</v>
      </c>
      <c r="M60" s="121">
        <v>0</v>
      </c>
      <c r="N60" s="121">
        <v>0</v>
      </c>
      <c r="O60" s="24">
        <v>13</v>
      </c>
      <c r="P60" s="66">
        <v>20.586000000000002</v>
      </c>
      <c r="Q60" s="68">
        <v>60</v>
      </c>
      <c r="R60" s="24">
        <v>2</v>
      </c>
      <c r="S60" s="24">
        <v>2</v>
      </c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126" t="s">
        <v>225</v>
      </c>
    </row>
    <row r="61" spans="1:48" ht="18.75">
      <c r="A61" s="50" t="str">
        <f t="shared" si="1"/>
        <v xml:space="preserve">   </v>
      </c>
      <c r="B61" s="63">
        <v>52</v>
      </c>
      <c r="C61" s="64" t="s">
        <v>160</v>
      </c>
      <c r="D61" s="119" t="s">
        <v>195</v>
      </c>
      <c r="E61" s="65" t="s">
        <v>121</v>
      </c>
      <c r="F61" s="120" t="s">
        <v>122</v>
      </c>
      <c r="G61" s="66">
        <v>40.5072252748</v>
      </c>
      <c r="H61" s="67">
        <v>40.5072252748</v>
      </c>
      <c r="I61" s="67">
        <v>0</v>
      </c>
      <c r="J61" s="24">
        <v>1</v>
      </c>
      <c r="K61" s="141">
        <v>0</v>
      </c>
      <c r="L61" s="141">
        <v>0</v>
      </c>
      <c r="M61" s="121">
        <v>0</v>
      </c>
      <c r="N61" s="121">
        <v>24.96</v>
      </c>
      <c r="O61" s="24">
        <v>10</v>
      </c>
      <c r="P61" s="66">
        <v>0</v>
      </c>
      <c r="Q61" s="68">
        <v>0</v>
      </c>
      <c r="R61" s="24">
        <v>0</v>
      </c>
      <c r="S61" s="24">
        <v>0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126" t="s">
        <v>233</v>
      </c>
    </row>
    <row r="62" spans="1:48" ht="18.75">
      <c r="A62" s="50" t="str">
        <f t="shared" si="1"/>
        <v xml:space="preserve">   </v>
      </c>
      <c r="B62" s="63">
        <v>53</v>
      </c>
      <c r="C62" s="64" t="s">
        <v>160</v>
      </c>
      <c r="D62" s="119" t="s">
        <v>196</v>
      </c>
      <c r="E62" s="65" t="s">
        <v>121</v>
      </c>
      <c r="F62" s="120" t="s">
        <v>122</v>
      </c>
      <c r="G62" s="66">
        <v>0</v>
      </c>
      <c r="H62" s="67">
        <v>0</v>
      </c>
      <c r="I62" s="67">
        <v>0</v>
      </c>
      <c r="J62" s="24">
        <v>2</v>
      </c>
      <c r="K62" s="141">
        <v>0</v>
      </c>
      <c r="L62" s="141">
        <v>0</v>
      </c>
      <c r="M62" s="121">
        <v>0</v>
      </c>
      <c r="N62" s="121">
        <v>15.55</v>
      </c>
      <c r="O62" s="24">
        <v>0</v>
      </c>
      <c r="P62" s="66">
        <v>0</v>
      </c>
      <c r="Q62" s="68">
        <v>0</v>
      </c>
      <c r="R62" s="24">
        <v>0</v>
      </c>
      <c r="S62" s="24">
        <v>0</v>
      </c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126" t="s">
        <v>233</v>
      </c>
    </row>
    <row r="63" spans="1:48" ht="18.75">
      <c r="A63" s="50" t="str">
        <f t="shared" si="1"/>
        <v xml:space="preserve">   </v>
      </c>
      <c r="B63" s="63">
        <v>54</v>
      </c>
      <c r="C63" s="64" t="s">
        <v>161</v>
      </c>
      <c r="D63" s="119" t="s">
        <v>195</v>
      </c>
      <c r="E63" s="65" t="s">
        <v>121</v>
      </c>
      <c r="F63" s="120" t="s">
        <v>122</v>
      </c>
      <c r="G63" s="66">
        <v>17.378775273599999</v>
      </c>
      <c r="H63" s="67">
        <v>17.378775273599999</v>
      </c>
      <c r="I63" s="67">
        <v>0</v>
      </c>
      <c r="J63" s="24">
        <v>1</v>
      </c>
      <c r="K63" s="141">
        <v>0</v>
      </c>
      <c r="L63" s="141">
        <v>0</v>
      </c>
      <c r="M63" s="121">
        <v>0</v>
      </c>
      <c r="N63" s="121">
        <v>1.0900000000000001</v>
      </c>
      <c r="O63" s="24">
        <v>7</v>
      </c>
      <c r="P63" s="66">
        <v>0</v>
      </c>
      <c r="Q63" s="68">
        <v>0</v>
      </c>
      <c r="R63" s="24">
        <v>0</v>
      </c>
      <c r="S63" s="24">
        <v>0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126" t="s">
        <v>233</v>
      </c>
    </row>
    <row r="64" spans="1:48" ht="18.75">
      <c r="A64" s="50" t="str">
        <f t="shared" si="1"/>
        <v xml:space="preserve">   </v>
      </c>
      <c r="B64" s="63">
        <v>55</v>
      </c>
      <c r="C64" s="64" t="s">
        <v>161</v>
      </c>
      <c r="D64" s="119" t="s">
        <v>196</v>
      </c>
      <c r="E64" s="65" t="s">
        <v>121</v>
      </c>
      <c r="F64" s="120" t="s">
        <v>122</v>
      </c>
      <c r="G64" s="66">
        <v>0</v>
      </c>
      <c r="H64" s="67">
        <v>0</v>
      </c>
      <c r="I64" s="67">
        <v>0</v>
      </c>
      <c r="J64" s="24">
        <v>2</v>
      </c>
      <c r="K64" s="141">
        <v>0</v>
      </c>
      <c r="L64" s="141">
        <v>0</v>
      </c>
      <c r="M64" s="121">
        <v>0</v>
      </c>
      <c r="N64" s="121">
        <v>15.58</v>
      </c>
      <c r="O64" s="24">
        <v>0</v>
      </c>
      <c r="P64" s="66">
        <v>0</v>
      </c>
      <c r="Q64" s="68">
        <v>0</v>
      </c>
      <c r="R64" s="24">
        <v>0</v>
      </c>
      <c r="S64" s="24">
        <v>0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126" t="s">
        <v>233</v>
      </c>
    </row>
    <row r="65" spans="1:48" s="164" customFormat="1" ht="18.75">
      <c r="A65" s="153" t="str">
        <f t="shared" si="1"/>
        <v xml:space="preserve">   </v>
      </c>
      <c r="B65" s="154">
        <v>56</v>
      </c>
      <c r="C65" s="155" t="s">
        <v>162</v>
      </c>
      <c r="D65" s="156" t="s">
        <v>195</v>
      </c>
      <c r="E65" s="157" t="s">
        <v>121</v>
      </c>
      <c r="F65" s="158" t="s">
        <v>122</v>
      </c>
      <c r="G65" s="150">
        <v>12.6121179462</v>
      </c>
      <c r="H65" s="159">
        <v>12.6121179462</v>
      </c>
      <c r="I65" s="159">
        <v>0</v>
      </c>
      <c r="J65" s="149">
        <v>1</v>
      </c>
      <c r="K65" s="147">
        <v>10.85</v>
      </c>
      <c r="L65" s="148">
        <v>0</v>
      </c>
      <c r="M65" s="147">
        <v>0</v>
      </c>
      <c r="N65" s="147">
        <v>0</v>
      </c>
      <c r="O65" s="149">
        <v>15</v>
      </c>
      <c r="P65" s="150">
        <f>10.85*60/100</f>
        <v>6.51</v>
      </c>
      <c r="Q65" s="151">
        <v>60</v>
      </c>
      <c r="R65" s="149">
        <v>2</v>
      </c>
      <c r="S65" s="149">
        <v>2</v>
      </c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52" t="s">
        <v>220</v>
      </c>
    </row>
    <row r="66" spans="1:48" ht="18.75">
      <c r="A66" s="50" t="str">
        <f t="shared" si="1"/>
        <v xml:space="preserve">   </v>
      </c>
      <c r="B66" s="63">
        <v>57</v>
      </c>
      <c r="C66" s="64" t="s">
        <v>162</v>
      </c>
      <c r="D66" s="119" t="s">
        <v>196</v>
      </c>
      <c r="E66" s="65" t="s">
        <v>121</v>
      </c>
      <c r="F66" s="120" t="s">
        <v>122</v>
      </c>
      <c r="G66" s="66">
        <v>0</v>
      </c>
      <c r="H66" s="67">
        <v>0</v>
      </c>
      <c r="I66" s="67">
        <v>0</v>
      </c>
      <c r="J66" s="24">
        <v>2</v>
      </c>
      <c r="K66" s="121">
        <v>1.76</v>
      </c>
      <c r="L66" s="141">
        <v>0</v>
      </c>
      <c r="M66" s="121">
        <v>0</v>
      </c>
      <c r="N66" s="121">
        <v>0</v>
      </c>
      <c r="O66" s="24">
        <v>0</v>
      </c>
      <c r="P66" s="66">
        <v>0</v>
      </c>
      <c r="Q66" s="68">
        <v>0</v>
      </c>
      <c r="R66" s="24">
        <v>0</v>
      </c>
      <c r="S66" s="24">
        <v>0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126" t="s">
        <v>236</v>
      </c>
    </row>
    <row r="67" spans="1:48" ht="18.75">
      <c r="A67" s="50" t="str">
        <f t="shared" si="1"/>
        <v xml:space="preserve">   </v>
      </c>
      <c r="B67" s="63">
        <v>58</v>
      </c>
      <c r="C67" s="64" t="s">
        <v>163</v>
      </c>
      <c r="D67" s="119" t="s">
        <v>44</v>
      </c>
      <c r="E67" s="65" t="s">
        <v>121</v>
      </c>
      <c r="F67" s="120" t="s">
        <v>122</v>
      </c>
      <c r="G67" s="66">
        <v>83.518334369399994</v>
      </c>
      <c r="H67" s="67">
        <v>83.518334369399994</v>
      </c>
      <c r="I67" s="67">
        <v>0</v>
      </c>
      <c r="J67" s="24">
        <v>2</v>
      </c>
      <c r="K67" s="121">
        <v>88.17</v>
      </c>
      <c r="L67" s="141">
        <v>0</v>
      </c>
      <c r="M67" s="121">
        <v>0</v>
      </c>
      <c r="N67" s="121">
        <v>0</v>
      </c>
      <c r="O67" s="24">
        <v>0</v>
      </c>
      <c r="P67" s="66">
        <v>0</v>
      </c>
      <c r="Q67" s="68">
        <v>0</v>
      </c>
      <c r="R67" s="24">
        <v>0</v>
      </c>
      <c r="S67" s="24">
        <v>0</v>
      </c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126" t="s">
        <v>235</v>
      </c>
    </row>
    <row r="68" spans="1:48" ht="18.75">
      <c r="A68" s="50" t="str">
        <f t="shared" si="1"/>
        <v xml:space="preserve">   </v>
      </c>
      <c r="B68" s="63">
        <v>59</v>
      </c>
      <c r="C68" s="64" t="s">
        <v>164</v>
      </c>
      <c r="D68" s="119" t="s">
        <v>44</v>
      </c>
      <c r="E68" s="65" t="s">
        <v>121</v>
      </c>
      <c r="F68" s="120" t="s">
        <v>122</v>
      </c>
      <c r="G68" s="66">
        <v>25.891642923399999</v>
      </c>
      <c r="H68" s="67">
        <v>25.891642923399999</v>
      </c>
      <c r="I68" s="67">
        <v>0</v>
      </c>
      <c r="J68" s="24">
        <v>1</v>
      </c>
      <c r="K68" s="121">
        <v>31.37</v>
      </c>
      <c r="L68" s="141">
        <v>0</v>
      </c>
      <c r="M68" s="121">
        <v>0</v>
      </c>
      <c r="N68" s="121">
        <v>0</v>
      </c>
      <c r="O68" s="24">
        <v>13</v>
      </c>
      <c r="P68" s="66">
        <v>18.821999999999999</v>
      </c>
      <c r="Q68" s="68">
        <v>60</v>
      </c>
      <c r="R68" s="24">
        <v>2</v>
      </c>
      <c r="S68" s="24">
        <v>2</v>
      </c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126" t="s">
        <v>226</v>
      </c>
    </row>
    <row r="69" spans="1:48" ht="18.75">
      <c r="A69" s="50" t="str">
        <f t="shared" si="1"/>
        <v xml:space="preserve">  33 </v>
      </c>
      <c r="B69" s="63">
        <v>60</v>
      </c>
      <c r="C69" s="64" t="s">
        <v>165</v>
      </c>
      <c r="D69" s="119" t="s">
        <v>44</v>
      </c>
      <c r="E69" s="65" t="s">
        <v>121</v>
      </c>
      <c r="F69" s="120" t="s">
        <v>122</v>
      </c>
      <c r="G69" s="66">
        <v>23.800637810600001</v>
      </c>
      <c r="H69" s="67">
        <v>23.800637810600001</v>
      </c>
      <c r="I69" s="67">
        <v>0</v>
      </c>
      <c r="J69" s="24">
        <v>1</v>
      </c>
      <c r="K69" s="121">
        <v>40.5</v>
      </c>
      <c r="L69" s="141">
        <v>0</v>
      </c>
      <c r="M69" s="121">
        <v>0</v>
      </c>
      <c r="N69" s="121">
        <v>0</v>
      </c>
      <c r="O69" s="24">
        <v>7</v>
      </c>
      <c r="P69" s="66">
        <f>40.5*60/100</f>
        <v>24.3</v>
      </c>
      <c r="Q69" s="68">
        <v>60</v>
      </c>
      <c r="R69" s="24">
        <v>2</v>
      </c>
      <c r="S69" s="24">
        <v>2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126" t="s">
        <v>231</v>
      </c>
    </row>
    <row r="70" spans="1:48" ht="18.75">
      <c r="A70" s="50" t="str">
        <f t="shared" si="1"/>
        <v xml:space="preserve">   </v>
      </c>
      <c r="B70" s="63">
        <v>61</v>
      </c>
      <c r="C70" s="64" t="s">
        <v>166</v>
      </c>
      <c r="D70" s="119" t="s">
        <v>44</v>
      </c>
      <c r="E70" s="65" t="s">
        <v>121</v>
      </c>
      <c r="F70" s="120" t="s">
        <v>122</v>
      </c>
      <c r="G70" s="66">
        <v>33.999169212600002</v>
      </c>
      <c r="H70" s="67">
        <v>33.999169212600002</v>
      </c>
      <c r="I70" s="67">
        <v>0</v>
      </c>
      <c r="J70" s="24">
        <v>2</v>
      </c>
      <c r="K70" s="121">
        <v>21.7</v>
      </c>
      <c r="L70" s="141">
        <v>0</v>
      </c>
      <c r="M70" s="121">
        <v>0</v>
      </c>
      <c r="N70" s="121">
        <v>0</v>
      </c>
      <c r="O70" s="24">
        <v>0</v>
      </c>
      <c r="P70" s="66">
        <v>0</v>
      </c>
      <c r="Q70" s="68">
        <v>0</v>
      </c>
      <c r="R70" s="24">
        <v>0</v>
      </c>
      <c r="S70" s="24">
        <v>0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126"/>
    </row>
    <row r="71" spans="1:48" ht="18.75">
      <c r="A71" s="50" t="str">
        <f t="shared" si="1"/>
        <v xml:space="preserve">   </v>
      </c>
      <c r="B71" s="63">
        <v>62</v>
      </c>
      <c r="C71" s="64" t="s">
        <v>167</v>
      </c>
      <c r="D71" s="119" t="s">
        <v>44</v>
      </c>
      <c r="E71" s="65" t="s">
        <v>121</v>
      </c>
      <c r="F71" s="120" t="s">
        <v>122</v>
      </c>
      <c r="G71" s="66">
        <v>21.464873031900002</v>
      </c>
      <c r="H71" s="67">
        <v>21.464873031900002</v>
      </c>
      <c r="I71" s="67">
        <v>0</v>
      </c>
      <c r="J71" s="24">
        <v>2</v>
      </c>
      <c r="K71" s="121">
        <v>19.16</v>
      </c>
      <c r="L71" s="141">
        <v>0</v>
      </c>
      <c r="M71" s="121">
        <v>0</v>
      </c>
      <c r="N71" s="121">
        <v>0</v>
      </c>
      <c r="O71" s="24">
        <v>0</v>
      </c>
      <c r="P71" s="66">
        <v>0</v>
      </c>
      <c r="Q71" s="68">
        <v>0</v>
      </c>
      <c r="R71" s="24">
        <v>0</v>
      </c>
      <c r="S71" s="24">
        <v>0</v>
      </c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126"/>
    </row>
    <row r="72" spans="1:48" ht="18.75">
      <c r="A72" s="50" t="str">
        <f t="shared" si="1"/>
        <v xml:space="preserve">   </v>
      </c>
      <c r="B72" s="63">
        <v>63</v>
      </c>
      <c r="C72" s="64" t="s">
        <v>168</v>
      </c>
      <c r="D72" s="119" t="s">
        <v>44</v>
      </c>
      <c r="E72" s="65" t="s">
        <v>121</v>
      </c>
      <c r="F72" s="120" t="s">
        <v>122</v>
      </c>
      <c r="G72" s="66">
        <v>14.621600883599999</v>
      </c>
      <c r="H72" s="67">
        <v>14.621600883599999</v>
      </c>
      <c r="I72" s="67">
        <v>0</v>
      </c>
      <c r="J72" s="24">
        <v>2</v>
      </c>
      <c r="K72" s="121">
        <v>12.27</v>
      </c>
      <c r="L72" s="141">
        <v>0</v>
      </c>
      <c r="M72" s="121">
        <v>0</v>
      </c>
      <c r="N72" s="121">
        <v>0</v>
      </c>
      <c r="O72" s="24">
        <v>0</v>
      </c>
      <c r="P72" s="66">
        <v>0</v>
      </c>
      <c r="Q72" s="68">
        <v>0</v>
      </c>
      <c r="R72" s="24">
        <v>0</v>
      </c>
      <c r="S72" s="24">
        <v>0</v>
      </c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126"/>
    </row>
    <row r="73" spans="1:48" ht="18.75">
      <c r="A73" s="50" t="str">
        <f t="shared" si="1"/>
        <v xml:space="preserve">  33 </v>
      </c>
      <c r="B73" s="63">
        <v>64</v>
      </c>
      <c r="C73" s="64" t="s">
        <v>169</v>
      </c>
      <c r="D73" s="119" t="s">
        <v>44</v>
      </c>
      <c r="E73" s="65" t="s">
        <v>121</v>
      </c>
      <c r="F73" s="120" t="s">
        <v>122</v>
      </c>
      <c r="G73" s="66">
        <v>45.256923670100001</v>
      </c>
      <c r="H73" s="67">
        <v>45.256923670100001</v>
      </c>
      <c r="I73" s="67">
        <v>0</v>
      </c>
      <c r="J73" s="24">
        <v>1</v>
      </c>
      <c r="K73" s="121">
        <v>41.09</v>
      </c>
      <c r="L73" s="141">
        <v>0</v>
      </c>
      <c r="M73" s="121">
        <v>0</v>
      </c>
      <c r="N73" s="121">
        <v>0</v>
      </c>
      <c r="O73" s="24">
        <v>7</v>
      </c>
      <c r="P73" s="66">
        <f>41.09*60/100</f>
        <v>24.654</v>
      </c>
      <c r="Q73" s="68">
        <v>60</v>
      </c>
      <c r="R73" s="24">
        <v>2</v>
      </c>
      <c r="S73" s="24">
        <v>3</v>
      </c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126" t="s">
        <v>220</v>
      </c>
    </row>
    <row r="74" spans="1:48" ht="18.75">
      <c r="A74" s="50" t="str">
        <f t="shared" si="1"/>
        <v xml:space="preserve">   </v>
      </c>
      <c r="B74" s="63">
        <v>65</v>
      </c>
      <c r="C74" s="64" t="s">
        <v>170</v>
      </c>
      <c r="D74" s="119" t="s">
        <v>44</v>
      </c>
      <c r="E74" s="65" t="s">
        <v>121</v>
      </c>
      <c r="F74" s="120" t="s">
        <v>122</v>
      </c>
      <c r="G74" s="66">
        <v>7.1717019228099996</v>
      </c>
      <c r="H74" s="67">
        <v>7.1717019228099996</v>
      </c>
      <c r="I74" s="67">
        <v>0</v>
      </c>
      <c r="J74" s="24">
        <v>2</v>
      </c>
      <c r="K74" s="121">
        <v>6.6</v>
      </c>
      <c r="L74" s="141">
        <v>0</v>
      </c>
      <c r="M74" s="121">
        <v>0</v>
      </c>
      <c r="N74" s="121">
        <v>0</v>
      </c>
      <c r="O74" s="24">
        <v>0</v>
      </c>
      <c r="P74" s="66">
        <v>0</v>
      </c>
      <c r="Q74" s="68">
        <v>0</v>
      </c>
      <c r="R74" s="24">
        <v>0</v>
      </c>
      <c r="S74" s="24">
        <v>0</v>
      </c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126" t="s">
        <v>220</v>
      </c>
    </row>
    <row r="75" spans="1:48" ht="18.75">
      <c r="A75" s="50" t="str">
        <f t="shared" ref="A75:A81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"&amp;IF(J75=1,IF(K75&gt;0,IF(P75&gt;0,IF(O75&lt;=7,IF(Q75=100,"","33"),IF(O75&lt;=25,IF(Q75&gt;0,IF(Q75&lt;100,"",33),IF(Q75=0,"","33")),IF(Q75=0,"",33))),IF(O75&gt;25,"",33)),""),IF(J75&gt;1,IF(P75&gt;0,"55",""),IF(J75=0,IF(P75&gt;0,"55","00"))))&amp;" "&amp;IF(P75&gt;0,IF(R75&gt;0,IF(S75&gt;0,"",88),77),"")</f>
        <v xml:space="preserve">   </v>
      </c>
      <c r="B75" s="63">
        <v>66</v>
      </c>
      <c r="C75" s="64" t="s">
        <v>171</v>
      </c>
      <c r="D75" s="119" t="s">
        <v>44</v>
      </c>
      <c r="E75" s="65" t="s">
        <v>121</v>
      </c>
      <c r="F75" s="120" t="s">
        <v>122</v>
      </c>
      <c r="G75" s="66">
        <v>7.9401502738799996</v>
      </c>
      <c r="H75" s="67">
        <v>7.9401502738799996</v>
      </c>
      <c r="I75" s="67">
        <v>0</v>
      </c>
      <c r="J75" s="24">
        <v>2</v>
      </c>
      <c r="K75" s="121">
        <v>6.96</v>
      </c>
      <c r="L75" s="141">
        <v>0</v>
      </c>
      <c r="M75" s="121">
        <v>0</v>
      </c>
      <c r="N75" s="121">
        <v>0</v>
      </c>
      <c r="O75" s="24">
        <v>0</v>
      </c>
      <c r="P75" s="66">
        <v>0</v>
      </c>
      <c r="Q75" s="68">
        <v>0</v>
      </c>
      <c r="R75" s="24">
        <v>0</v>
      </c>
      <c r="S75" s="24">
        <v>0</v>
      </c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126" t="s">
        <v>220</v>
      </c>
    </row>
    <row r="76" spans="1:48" ht="18.75">
      <c r="A76" s="50" t="str">
        <f t="shared" si="2"/>
        <v xml:space="preserve">   </v>
      </c>
      <c r="B76" s="63">
        <v>67</v>
      </c>
      <c r="C76" s="64" t="s">
        <v>172</v>
      </c>
      <c r="D76" s="119" t="s">
        <v>44</v>
      </c>
      <c r="E76" s="65" t="s">
        <v>121</v>
      </c>
      <c r="F76" s="120" t="s">
        <v>122</v>
      </c>
      <c r="G76" s="66">
        <v>7.1690892275599998</v>
      </c>
      <c r="H76" s="67">
        <v>7.1690892275599998</v>
      </c>
      <c r="I76" s="67">
        <v>0</v>
      </c>
      <c r="J76" s="24">
        <v>2</v>
      </c>
      <c r="K76" s="121">
        <v>7.07</v>
      </c>
      <c r="L76" s="141">
        <v>0</v>
      </c>
      <c r="M76" s="121">
        <v>0</v>
      </c>
      <c r="N76" s="121">
        <v>0</v>
      </c>
      <c r="O76" s="24">
        <v>0</v>
      </c>
      <c r="P76" s="66">
        <v>0</v>
      </c>
      <c r="Q76" s="68">
        <v>0</v>
      </c>
      <c r="R76" s="24">
        <v>0</v>
      </c>
      <c r="S76" s="24">
        <v>0</v>
      </c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126" t="s">
        <v>220</v>
      </c>
    </row>
    <row r="77" spans="1:48" ht="18.75">
      <c r="A77" s="50" t="str">
        <f t="shared" si="2"/>
        <v xml:space="preserve">   </v>
      </c>
      <c r="B77" s="63">
        <v>68</v>
      </c>
      <c r="C77" s="64" t="s">
        <v>173</v>
      </c>
      <c r="D77" s="119" t="s">
        <v>44</v>
      </c>
      <c r="E77" s="65" t="s">
        <v>121</v>
      </c>
      <c r="F77" s="120" t="s">
        <v>122</v>
      </c>
      <c r="G77" s="66">
        <v>10.6751409586</v>
      </c>
      <c r="H77" s="67">
        <v>10.6751409586</v>
      </c>
      <c r="I77" s="67">
        <v>0</v>
      </c>
      <c r="J77" s="24">
        <v>2</v>
      </c>
      <c r="K77" s="121">
        <v>0</v>
      </c>
      <c r="L77" s="141">
        <v>0</v>
      </c>
      <c r="M77" s="121">
        <v>0</v>
      </c>
      <c r="N77" s="121">
        <v>0</v>
      </c>
      <c r="O77" s="24">
        <v>0</v>
      </c>
      <c r="P77" s="66">
        <v>0</v>
      </c>
      <c r="Q77" s="68">
        <v>0</v>
      </c>
      <c r="R77" s="24">
        <v>0</v>
      </c>
      <c r="S77" s="24">
        <v>0</v>
      </c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126" t="s">
        <v>220</v>
      </c>
    </row>
    <row r="78" spans="1:48" ht="18.75">
      <c r="A78" s="50" t="str">
        <f t="shared" si="2"/>
        <v xml:space="preserve">   </v>
      </c>
      <c r="B78" s="63">
        <v>69</v>
      </c>
      <c r="C78" s="64" t="s">
        <v>174</v>
      </c>
      <c r="D78" s="119" t="s">
        <v>44</v>
      </c>
      <c r="E78" s="65" t="s">
        <v>121</v>
      </c>
      <c r="F78" s="120" t="s">
        <v>122</v>
      </c>
      <c r="G78" s="66">
        <v>9.2528334653099993</v>
      </c>
      <c r="H78" s="67">
        <v>9.2528334653099993</v>
      </c>
      <c r="I78" s="67">
        <v>0</v>
      </c>
      <c r="J78" s="24">
        <v>2</v>
      </c>
      <c r="K78" s="121">
        <v>9.58</v>
      </c>
      <c r="L78" s="141">
        <v>0</v>
      </c>
      <c r="M78" s="121">
        <v>0</v>
      </c>
      <c r="N78" s="121">
        <v>0</v>
      </c>
      <c r="O78" s="24">
        <v>0</v>
      </c>
      <c r="P78" s="66">
        <v>0</v>
      </c>
      <c r="Q78" s="68">
        <v>0</v>
      </c>
      <c r="R78" s="24">
        <v>0</v>
      </c>
      <c r="S78" s="24">
        <v>0</v>
      </c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126" t="s">
        <v>220</v>
      </c>
    </row>
    <row r="79" spans="1:48" ht="18.75">
      <c r="A79" s="50" t="str">
        <f t="shared" si="2"/>
        <v xml:space="preserve">   </v>
      </c>
      <c r="B79" s="63">
        <v>70</v>
      </c>
      <c r="C79" s="64" t="s">
        <v>175</v>
      </c>
      <c r="D79" s="119" t="s">
        <v>44</v>
      </c>
      <c r="E79" s="65" t="s">
        <v>121</v>
      </c>
      <c r="F79" s="120" t="s">
        <v>122</v>
      </c>
      <c r="G79" s="66">
        <v>51.394911686500002</v>
      </c>
      <c r="H79" s="67">
        <v>51.394911686500002</v>
      </c>
      <c r="I79" s="67">
        <v>0</v>
      </c>
      <c r="J79" s="24">
        <v>2</v>
      </c>
      <c r="K79" s="121">
        <v>54.53</v>
      </c>
      <c r="L79" s="141">
        <v>0</v>
      </c>
      <c r="M79" s="121">
        <v>0</v>
      </c>
      <c r="N79" s="121">
        <v>0</v>
      </c>
      <c r="O79" s="24">
        <v>0</v>
      </c>
      <c r="P79" s="66">
        <v>0</v>
      </c>
      <c r="Q79" s="68">
        <v>0</v>
      </c>
      <c r="R79" s="24">
        <v>0</v>
      </c>
      <c r="S79" s="24">
        <v>0</v>
      </c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126" t="s">
        <v>220</v>
      </c>
    </row>
    <row r="80" spans="1:48" ht="18.75">
      <c r="A80" s="50" t="str">
        <f t="shared" si="2"/>
        <v xml:space="preserve">   </v>
      </c>
      <c r="B80" s="63">
        <v>71</v>
      </c>
      <c r="C80" s="64" t="s">
        <v>176</v>
      </c>
      <c r="D80" s="119" t="s">
        <v>44</v>
      </c>
      <c r="E80" s="65" t="s">
        <v>121</v>
      </c>
      <c r="F80" s="120" t="s">
        <v>122</v>
      </c>
      <c r="G80" s="66">
        <v>42.140698864100003</v>
      </c>
      <c r="H80" s="67">
        <v>42.140698864100003</v>
      </c>
      <c r="I80" s="67">
        <v>0</v>
      </c>
      <c r="J80" s="24">
        <v>2</v>
      </c>
      <c r="K80" s="121">
        <v>39.79</v>
      </c>
      <c r="L80" s="141">
        <v>0</v>
      </c>
      <c r="M80" s="121">
        <v>0</v>
      </c>
      <c r="N80" s="121">
        <v>0</v>
      </c>
      <c r="O80" s="24">
        <v>0</v>
      </c>
      <c r="P80" s="66">
        <v>0</v>
      </c>
      <c r="Q80" s="68">
        <v>0</v>
      </c>
      <c r="R80" s="24">
        <v>0</v>
      </c>
      <c r="S80" s="24">
        <v>0</v>
      </c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126" t="s">
        <v>220</v>
      </c>
    </row>
    <row r="81" spans="1:77" s="87" customFormat="1" ht="18.75">
      <c r="A81" s="50" t="str">
        <f t="shared" si="2"/>
        <v xml:space="preserve">   </v>
      </c>
      <c r="B81" s="63">
        <v>72</v>
      </c>
      <c r="C81" s="64" t="s">
        <v>177</v>
      </c>
      <c r="D81" s="119" t="s">
        <v>44</v>
      </c>
      <c r="E81" s="65" t="s">
        <v>121</v>
      </c>
      <c r="F81" s="120" t="s">
        <v>122</v>
      </c>
      <c r="G81" s="66">
        <v>40.596833634600003</v>
      </c>
      <c r="H81" s="67">
        <v>40.596833634600003</v>
      </c>
      <c r="I81" s="67">
        <v>0</v>
      </c>
      <c r="J81" s="24">
        <v>2</v>
      </c>
      <c r="K81" s="121">
        <v>39.950000000000003</v>
      </c>
      <c r="L81" s="141">
        <v>0</v>
      </c>
      <c r="M81" s="121">
        <v>0</v>
      </c>
      <c r="N81" s="121">
        <v>0</v>
      </c>
      <c r="O81" s="24">
        <v>0</v>
      </c>
      <c r="P81" s="66">
        <v>0</v>
      </c>
      <c r="Q81" s="68">
        <v>0</v>
      </c>
      <c r="R81" s="24">
        <v>0</v>
      </c>
      <c r="S81" s="24">
        <v>0</v>
      </c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126" t="s">
        <v>238</v>
      </c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1:77" s="87" customFormat="1" ht="15.75">
      <c r="B82" s="63">
        <v>73</v>
      </c>
      <c r="C82" s="64" t="s">
        <v>178</v>
      </c>
      <c r="D82" s="119" t="s">
        <v>195</v>
      </c>
      <c r="E82" s="65" t="s">
        <v>121</v>
      </c>
      <c r="F82" s="120" t="s">
        <v>122</v>
      </c>
      <c r="G82" s="66">
        <v>51.152749901599996</v>
      </c>
      <c r="H82" s="67">
        <v>51.152749901599996</v>
      </c>
      <c r="I82" s="67">
        <v>0</v>
      </c>
      <c r="J82" s="24">
        <v>1</v>
      </c>
      <c r="K82" s="121">
        <v>29.39</v>
      </c>
      <c r="L82" s="141">
        <v>0</v>
      </c>
      <c r="M82" s="121">
        <v>0</v>
      </c>
      <c r="N82" s="121">
        <v>0</v>
      </c>
      <c r="O82" s="24">
        <v>25</v>
      </c>
      <c r="P82" s="66">
        <v>17.634</v>
      </c>
      <c r="Q82" s="68">
        <v>60</v>
      </c>
      <c r="R82" s="24">
        <v>2</v>
      </c>
      <c r="S82" s="24">
        <v>2</v>
      </c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126" t="s">
        <v>227</v>
      </c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1:77" ht="18.75">
      <c r="A83" s="50" t="str">
        <f t="shared" ref="A83" si="3">IF(J83=1,IF(K83&gt;0,IF(L83&gt;0,IF(N83&gt;0,11,11),IF(N83&gt;0,11,"")),IF(L83&gt;0,IF(N83&gt;0,11,""),IF(N83=0,22,""))),IF(L83&gt;0,IF(N83&gt;0,IF(P83&gt;0,66,""),IF(P83&gt;0,66,"")),IF(P83&gt;0,66,"")))&amp;" "&amp;IF(J83=1,IF(K83=0,IF(L83&gt;0,IF(N83&gt;0,IF(P83&gt;0,66,""),IF(P83&gt;0,66,"")),IF(P83&gt;0,66,"")),""),IF(P83&gt;0,66,""))&amp;" "&amp;IF(J83=1,IF(K83&gt;0,IF(P83&gt;0,IF(O83&lt;=7,IF(Q83=100,"","33"),IF(O83&lt;=25,IF(Q83&gt;0,IF(Q83&lt;100,"",33),IF(Q83=0,"","33")),IF(Q83=0,"",33))),IF(O83&gt;25,"",33)),""),IF(J83&gt;1,IF(P83&gt;0,"55",""),IF(J83=0,IF(P83&gt;0,"55","00"))))&amp;" "&amp;IF(P83&gt;0,IF(R83&gt;0,IF(S83&gt;0,"",88),77),"")</f>
        <v xml:space="preserve">   </v>
      </c>
      <c r="B83" s="63">
        <v>74</v>
      </c>
      <c r="C83" s="64" t="s">
        <v>178</v>
      </c>
      <c r="D83" s="119" t="s">
        <v>196</v>
      </c>
      <c r="E83" s="65" t="s">
        <v>121</v>
      </c>
      <c r="F83" s="120" t="s">
        <v>122</v>
      </c>
      <c r="G83" s="121">
        <v>22.28</v>
      </c>
      <c r="H83" s="67">
        <v>0</v>
      </c>
      <c r="I83" s="121">
        <v>22.28</v>
      </c>
      <c r="J83" s="24">
        <v>2</v>
      </c>
      <c r="K83" s="121">
        <v>0</v>
      </c>
      <c r="L83" s="141">
        <v>44.04</v>
      </c>
      <c r="M83" s="121">
        <v>0</v>
      </c>
      <c r="N83" s="121">
        <v>0</v>
      </c>
      <c r="O83" s="24">
        <v>0</v>
      </c>
      <c r="P83" s="66">
        <v>0</v>
      </c>
      <c r="Q83" s="68">
        <v>0</v>
      </c>
      <c r="R83" s="24">
        <v>0</v>
      </c>
      <c r="S83" s="24">
        <v>0</v>
      </c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126"/>
    </row>
    <row r="84" spans="1:77" ht="15.75">
      <c r="B84" s="63">
        <v>75</v>
      </c>
      <c r="C84" s="64" t="s">
        <v>179</v>
      </c>
      <c r="D84" s="119" t="s">
        <v>44</v>
      </c>
      <c r="E84" s="65" t="s">
        <v>121</v>
      </c>
      <c r="F84" s="120" t="s">
        <v>122</v>
      </c>
      <c r="G84" s="66">
        <v>26.805473232200001</v>
      </c>
      <c r="H84" s="67">
        <v>26.805473232200001</v>
      </c>
      <c r="I84" s="67">
        <v>0</v>
      </c>
      <c r="J84" s="24">
        <v>1</v>
      </c>
      <c r="K84" s="121">
        <v>0</v>
      </c>
      <c r="L84" s="141">
        <v>27.6</v>
      </c>
      <c r="M84" s="121">
        <v>0</v>
      </c>
      <c r="N84" s="121">
        <v>0</v>
      </c>
      <c r="O84" s="24">
        <v>15</v>
      </c>
      <c r="P84" s="66">
        <v>0</v>
      </c>
      <c r="Q84" s="68">
        <v>0</v>
      </c>
      <c r="R84" s="24">
        <v>0</v>
      </c>
      <c r="S84" s="24">
        <v>0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26"/>
    </row>
    <row r="85" spans="1:77" ht="15.75">
      <c r="B85" s="63">
        <v>76</v>
      </c>
      <c r="C85" s="64" t="s">
        <v>180</v>
      </c>
      <c r="D85" s="119" t="s">
        <v>44</v>
      </c>
      <c r="E85" s="65" t="s">
        <v>121</v>
      </c>
      <c r="F85" s="120" t="s">
        <v>122</v>
      </c>
      <c r="G85" s="66">
        <v>410.72192600090398</v>
      </c>
      <c r="H85" s="67">
        <v>207.468444909</v>
      </c>
      <c r="I85" s="67">
        <v>203.25348109190401</v>
      </c>
      <c r="J85" s="24">
        <v>1</v>
      </c>
      <c r="K85" s="121">
        <v>0</v>
      </c>
      <c r="L85" s="141">
        <v>419.17</v>
      </c>
      <c r="M85" s="121">
        <v>0</v>
      </c>
      <c r="N85" s="121">
        <v>0</v>
      </c>
      <c r="O85" s="24">
        <v>0</v>
      </c>
      <c r="P85" s="66">
        <v>0</v>
      </c>
      <c r="Q85" s="68">
        <v>0</v>
      </c>
      <c r="R85" s="24">
        <v>0</v>
      </c>
      <c r="S85" s="24">
        <v>0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26" t="s">
        <v>234</v>
      </c>
    </row>
    <row r="86" spans="1:77" ht="15.75">
      <c r="B86" s="63">
        <v>77</v>
      </c>
      <c r="C86" s="64" t="s">
        <v>181</v>
      </c>
      <c r="D86" s="119" t="s">
        <v>44</v>
      </c>
      <c r="E86" s="65" t="s">
        <v>121</v>
      </c>
      <c r="F86" s="120" t="s">
        <v>122</v>
      </c>
      <c r="G86" s="66">
        <v>60.008849250799997</v>
      </c>
      <c r="H86" s="67">
        <v>60.008849250799997</v>
      </c>
      <c r="I86" s="67">
        <v>0</v>
      </c>
      <c r="J86" s="24">
        <v>1</v>
      </c>
      <c r="K86" s="121">
        <v>57.02</v>
      </c>
      <c r="L86" s="141">
        <v>0</v>
      </c>
      <c r="M86" s="121">
        <v>0</v>
      </c>
      <c r="N86" s="121">
        <v>0</v>
      </c>
      <c r="O86" s="24">
        <v>7</v>
      </c>
      <c r="P86" s="66">
        <v>57.02</v>
      </c>
      <c r="Q86" s="68">
        <v>60</v>
      </c>
      <c r="R86" s="24">
        <v>2</v>
      </c>
      <c r="S86" s="24">
        <v>3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26" t="s">
        <v>220</v>
      </c>
    </row>
    <row r="87" spans="1:77" ht="15.75">
      <c r="B87" s="63">
        <v>78</v>
      </c>
      <c r="C87" s="64" t="s">
        <v>182</v>
      </c>
      <c r="D87" s="119" t="s">
        <v>44</v>
      </c>
      <c r="E87" s="65" t="s">
        <v>121</v>
      </c>
      <c r="F87" s="120" t="s">
        <v>122</v>
      </c>
      <c r="G87" s="66">
        <v>70.560308539999994</v>
      </c>
      <c r="H87" s="67">
        <v>70.560308539999994</v>
      </c>
      <c r="I87" s="67">
        <v>0</v>
      </c>
      <c r="J87" s="24">
        <v>1</v>
      </c>
      <c r="K87" s="121">
        <v>72.09</v>
      </c>
      <c r="L87" s="141">
        <v>0</v>
      </c>
      <c r="M87" s="121">
        <v>0</v>
      </c>
      <c r="N87" s="121">
        <v>0</v>
      </c>
      <c r="O87" s="24">
        <v>7</v>
      </c>
      <c r="P87" s="66">
        <v>72.09</v>
      </c>
      <c r="Q87" s="68">
        <v>60</v>
      </c>
      <c r="R87" s="24">
        <v>2</v>
      </c>
      <c r="S87" s="24">
        <v>3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26" t="s">
        <v>220</v>
      </c>
    </row>
    <row r="88" spans="1:77" ht="15.75">
      <c r="B88" s="63">
        <v>79</v>
      </c>
      <c r="C88" s="64" t="s">
        <v>183</v>
      </c>
      <c r="D88" s="119" t="s">
        <v>44</v>
      </c>
      <c r="E88" s="65" t="s">
        <v>121</v>
      </c>
      <c r="F88" s="120" t="s">
        <v>122</v>
      </c>
      <c r="G88" s="66">
        <v>122.24517046775699</v>
      </c>
      <c r="H88" s="67">
        <v>114.720070858</v>
      </c>
      <c r="I88" s="67">
        <v>7.5250996097569995</v>
      </c>
      <c r="J88" s="24">
        <v>2</v>
      </c>
      <c r="K88" s="121">
        <v>0</v>
      </c>
      <c r="L88" s="141">
        <v>123.06</v>
      </c>
      <c r="M88" s="121">
        <v>0</v>
      </c>
      <c r="N88" s="121">
        <v>0</v>
      </c>
      <c r="O88" s="24">
        <v>0</v>
      </c>
      <c r="P88" s="66">
        <v>0</v>
      </c>
      <c r="Q88" s="68">
        <v>0</v>
      </c>
      <c r="R88" s="24">
        <v>0</v>
      </c>
      <c r="S88" s="24">
        <v>0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26"/>
    </row>
    <row r="89" spans="1:77" ht="15.75">
      <c r="B89" s="63">
        <v>80</v>
      </c>
      <c r="C89" s="64" t="s">
        <v>184</v>
      </c>
      <c r="D89" s="119" t="s">
        <v>44</v>
      </c>
      <c r="E89" s="65" t="s">
        <v>121</v>
      </c>
      <c r="F89" s="120" t="s">
        <v>122</v>
      </c>
      <c r="G89" s="66">
        <v>6.8203985705600001</v>
      </c>
      <c r="H89" s="67">
        <v>6.8203985705600001</v>
      </c>
      <c r="I89" s="67">
        <v>0</v>
      </c>
      <c r="J89" s="24">
        <v>2</v>
      </c>
      <c r="K89" s="121">
        <v>6.85</v>
      </c>
      <c r="L89" s="141">
        <v>0</v>
      </c>
      <c r="M89" s="121">
        <v>0</v>
      </c>
      <c r="N89" s="121">
        <v>0</v>
      </c>
      <c r="O89" s="24">
        <v>0</v>
      </c>
      <c r="P89" s="66">
        <v>0</v>
      </c>
      <c r="Q89" s="68">
        <v>0</v>
      </c>
      <c r="R89" s="24">
        <v>0</v>
      </c>
      <c r="S89" s="24">
        <v>0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26"/>
    </row>
    <row r="90" spans="1:77" ht="15.75">
      <c r="B90" s="63">
        <v>81</v>
      </c>
      <c r="C90" s="64" t="s">
        <v>185</v>
      </c>
      <c r="D90" s="119" t="s">
        <v>44</v>
      </c>
      <c r="E90" s="65" t="s">
        <v>121</v>
      </c>
      <c r="F90" s="120" t="s">
        <v>122</v>
      </c>
      <c r="G90" s="66">
        <v>149.81088806822501</v>
      </c>
      <c r="H90" s="67">
        <v>116.079424913</v>
      </c>
      <c r="I90" s="67">
        <v>33.731463155225008</v>
      </c>
      <c r="J90" s="24">
        <v>2</v>
      </c>
      <c r="K90" s="121">
        <v>0</v>
      </c>
      <c r="L90" s="141">
        <v>118.4</v>
      </c>
      <c r="M90" s="121">
        <v>0</v>
      </c>
      <c r="N90" s="121">
        <v>0</v>
      </c>
      <c r="O90" s="24">
        <v>0</v>
      </c>
      <c r="P90" s="66">
        <v>0</v>
      </c>
      <c r="Q90" s="68">
        <v>0</v>
      </c>
      <c r="R90" s="24">
        <v>0</v>
      </c>
      <c r="S90" s="24">
        <v>0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26"/>
    </row>
    <row r="91" spans="1:77" ht="15.75">
      <c r="B91" s="63">
        <v>82</v>
      </c>
      <c r="C91" s="64" t="s">
        <v>186</v>
      </c>
      <c r="D91" s="119" t="s">
        <v>44</v>
      </c>
      <c r="E91" s="65" t="s">
        <v>121</v>
      </c>
      <c r="F91" s="120" t="s">
        <v>122</v>
      </c>
      <c r="G91" s="66">
        <v>129.04015065382399</v>
      </c>
      <c r="H91" s="67">
        <v>18.198412582300001</v>
      </c>
      <c r="I91" s="67">
        <v>110.84173807152399</v>
      </c>
      <c r="J91" s="24">
        <v>1</v>
      </c>
      <c r="K91" s="121">
        <v>0</v>
      </c>
      <c r="L91" s="141">
        <v>130.56</v>
      </c>
      <c r="M91" s="121">
        <v>0</v>
      </c>
      <c r="N91" s="121">
        <v>0</v>
      </c>
      <c r="O91" s="24">
        <v>15</v>
      </c>
      <c r="P91" s="66">
        <v>0</v>
      </c>
      <c r="Q91" s="68">
        <v>0</v>
      </c>
      <c r="R91" s="24">
        <v>0</v>
      </c>
      <c r="S91" s="24">
        <v>0</v>
      </c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26"/>
    </row>
    <row r="92" spans="1:77" ht="15.75">
      <c r="B92" s="63">
        <v>83</v>
      </c>
      <c r="C92" s="64" t="s">
        <v>187</v>
      </c>
      <c r="D92" s="119" t="s">
        <v>44</v>
      </c>
      <c r="E92" s="65" t="s">
        <v>121</v>
      </c>
      <c r="F92" s="120" t="s">
        <v>122</v>
      </c>
      <c r="G92" s="66">
        <v>128.31565732229001</v>
      </c>
      <c r="H92" s="67">
        <v>77.033416005000007</v>
      </c>
      <c r="I92" s="67">
        <v>51.282241317289994</v>
      </c>
      <c r="J92" s="24">
        <v>2</v>
      </c>
      <c r="K92" s="121">
        <v>0</v>
      </c>
      <c r="L92" s="141">
        <v>111.97</v>
      </c>
      <c r="M92" s="121">
        <v>0</v>
      </c>
      <c r="N92" s="121">
        <v>0</v>
      </c>
      <c r="O92" s="24">
        <v>0</v>
      </c>
      <c r="P92" s="66">
        <v>0</v>
      </c>
      <c r="Q92" s="68">
        <v>0</v>
      </c>
      <c r="R92" s="24">
        <v>0</v>
      </c>
      <c r="S92" s="24">
        <v>0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26"/>
    </row>
    <row r="93" spans="1:77" ht="15.75">
      <c r="B93" s="63">
        <v>84</v>
      </c>
      <c r="C93" s="64" t="s">
        <v>188</v>
      </c>
      <c r="D93" s="119" t="s">
        <v>44</v>
      </c>
      <c r="E93" s="65" t="s">
        <v>121</v>
      </c>
      <c r="F93" s="120" t="s">
        <v>122</v>
      </c>
      <c r="G93" s="66">
        <v>15.864077664806002</v>
      </c>
      <c r="H93" s="67">
        <v>0.167253674494</v>
      </c>
      <c r="I93" s="67">
        <v>15.696823990312001</v>
      </c>
      <c r="J93" s="24">
        <v>1</v>
      </c>
      <c r="K93" s="121">
        <v>0</v>
      </c>
      <c r="L93" s="141">
        <v>17.22</v>
      </c>
      <c r="M93" s="121">
        <v>0</v>
      </c>
      <c r="N93" s="121">
        <v>0</v>
      </c>
      <c r="O93" s="24">
        <v>10</v>
      </c>
      <c r="P93" s="66">
        <v>0</v>
      </c>
      <c r="Q93" s="68">
        <v>0</v>
      </c>
      <c r="R93" s="24">
        <v>0</v>
      </c>
      <c r="S93" s="24">
        <v>0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26"/>
    </row>
    <row r="94" spans="1:77" ht="15.75">
      <c r="B94" s="63">
        <v>85</v>
      </c>
      <c r="C94" s="65" t="s">
        <v>189</v>
      </c>
      <c r="D94" s="119" t="s">
        <v>44</v>
      </c>
      <c r="E94" s="65" t="s">
        <v>121</v>
      </c>
      <c r="F94" s="120" t="s">
        <v>122</v>
      </c>
      <c r="G94" s="66">
        <v>72.986634090600006</v>
      </c>
      <c r="H94" s="67">
        <v>72.986634090600006</v>
      </c>
      <c r="I94" s="67">
        <v>0</v>
      </c>
      <c r="J94" s="24">
        <v>2</v>
      </c>
      <c r="K94" s="121">
        <v>80.58</v>
      </c>
      <c r="L94" s="141">
        <v>0</v>
      </c>
      <c r="M94" s="121">
        <v>0</v>
      </c>
      <c r="N94" s="121">
        <v>0</v>
      </c>
      <c r="O94" s="24">
        <v>0</v>
      </c>
      <c r="P94" s="66">
        <v>0</v>
      </c>
      <c r="Q94" s="68">
        <v>0</v>
      </c>
      <c r="R94" s="24">
        <v>0</v>
      </c>
      <c r="S94" s="24">
        <v>0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26"/>
    </row>
    <row r="95" spans="1:77" ht="15.75">
      <c r="B95" s="63">
        <v>86</v>
      </c>
      <c r="C95" s="65" t="s">
        <v>190</v>
      </c>
      <c r="D95" s="119" t="s">
        <v>44</v>
      </c>
      <c r="E95" s="65" t="s">
        <v>121</v>
      </c>
      <c r="F95" s="120" t="s">
        <v>122</v>
      </c>
      <c r="G95" s="66">
        <v>12.529149629899999</v>
      </c>
      <c r="H95" s="67">
        <v>12.529149629899999</v>
      </c>
      <c r="I95" s="67">
        <v>0</v>
      </c>
      <c r="J95" s="24">
        <v>2</v>
      </c>
      <c r="K95" s="121">
        <v>11.46</v>
      </c>
      <c r="L95" s="141">
        <v>0</v>
      </c>
      <c r="M95" s="121">
        <v>0</v>
      </c>
      <c r="N95" s="121">
        <v>0</v>
      </c>
      <c r="O95" s="24">
        <v>0</v>
      </c>
      <c r="P95" s="66">
        <v>0</v>
      </c>
      <c r="Q95" s="68">
        <v>0</v>
      </c>
      <c r="R95" s="24">
        <v>0</v>
      </c>
      <c r="S95" s="24">
        <v>0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26"/>
    </row>
    <row r="96" spans="1:77" ht="15.75">
      <c r="B96" s="63">
        <v>87</v>
      </c>
      <c r="C96" s="65" t="s">
        <v>191</v>
      </c>
      <c r="D96" s="119" t="s">
        <v>44</v>
      </c>
      <c r="E96" s="65" t="s">
        <v>121</v>
      </c>
      <c r="F96" s="120" t="s">
        <v>122</v>
      </c>
      <c r="G96" s="66">
        <v>6.58683025838</v>
      </c>
      <c r="H96" s="67">
        <v>6.58683025838</v>
      </c>
      <c r="I96" s="67">
        <v>0</v>
      </c>
      <c r="J96" s="24">
        <v>2</v>
      </c>
      <c r="K96" s="121">
        <v>6.68</v>
      </c>
      <c r="L96" s="141">
        <v>0</v>
      </c>
      <c r="M96" s="121">
        <v>0</v>
      </c>
      <c r="N96" s="121">
        <v>0</v>
      </c>
      <c r="O96" s="24">
        <v>0</v>
      </c>
      <c r="P96" s="66">
        <v>0</v>
      </c>
      <c r="Q96" s="68">
        <v>0</v>
      </c>
      <c r="R96" s="24">
        <v>0</v>
      </c>
      <c r="S96" s="24">
        <v>0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26"/>
    </row>
    <row r="97" spans="2:48" ht="15.75">
      <c r="B97" s="63">
        <v>88</v>
      </c>
      <c r="C97" s="65" t="s">
        <v>192</v>
      </c>
      <c r="D97" s="119" t="s">
        <v>44</v>
      </c>
      <c r="E97" s="65" t="s">
        <v>121</v>
      </c>
      <c r="F97" s="120" t="s">
        <v>122</v>
      </c>
      <c r="G97" s="66">
        <v>5.0964385502829996</v>
      </c>
      <c r="H97" s="67">
        <v>0.432119202526</v>
      </c>
      <c r="I97" s="67">
        <v>4.664319347757</v>
      </c>
      <c r="J97" s="24">
        <v>2</v>
      </c>
      <c r="K97" s="121">
        <v>1.36</v>
      </c>
      <c r="L97" s="141">
        <v>7.02</v>
      </c>
      <c r="M97" s="121">
        <v>0</v>
      </c>
      <c r="N97" s="121">
        <v>0</v>
      </c>
      <c r="O97" s="24">
        <v>0</v>
      </c>
      <c r="P97" s="66">
        <v>0</v>
      </c>
      <c r="Q97" s="68">
        <v>0</v>
      </c>
      <c r="R97" s="24">
        <v>0</v>
      </c>
      <c r="S97" s="24">
        <v>0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26"/>
    </row>
    <row r="98" spans="2:48" ht="15.75">
      <c r="B98" s="63">
        <v>89</v>
      </c>
      <c r="C98" s="65" t="s">
        <v>197</v>
      </c>
      <c r="D98" s="119" t="s">
        <v>44</v>
      </c>
      <c r="E98" s="65" t="s">
        <v>121</v>
      </c>
      <c r="F98" s="120" t="s">
        <v>122</v>
      </c>
      <c r="G98" s="123">
        <v>4.17</v>
      </c>
      <c r="H98" s="123">
        <v>4.17</v>
      </c>
      <c r="I98" s="85">
        <v>0</v>
      </c>
      <c r="J98" s="124">
        <v>1</v>
      </c>
      <c r="K98" s="123">
        <v>4.17</v>
      </c>
      <c r="L98" s="141">
        <v>0</v>
      </c>
      <c r="M98" s="121">
        <v>0</v>
      </c>
      <c r="N98" s="121">
        <v>0</v>
      </c>
      <c r="O98" s="86">
        <v>5</v>
      </c>
      <c r="P98" s="85">
        <f>4.17*60/100</f>
        <v>2.5019999999999998</v>
      </c>
      <c r="Q98" s="87">
        <v>60</v>
      </c>
      <c r="R98" s="86">
        <v>2</v>
      </c>
      <c r="S98" s="86">
        <v>2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26" t="s">
        <v>228</v>
      </c>
    </row>
    <row r="99" spans="2:48" ht="15.75">
      <c r="B99" s="63">
        <v>90</v>
      </c>
      <c r="C99" s="65" t="s">
        <v>198</v>
      </c>
      <c r="D99" s="119" t="s">
        <v>44</v>
      </c>
      <c r="E99" s="65" t="s">
        <v>121</v>
      </c>
      <c r="F99" s="120" t="s">
        <v>122</v>
      </c>
      <c r="G99" s="123">
        <v>23.71</v>
      </c>
      <c r="H99" s="123">
        <v>23.71</v>
      </c>
      <c r="I99" s="85">
        <v>0</v>
      </c>
      <c r="J99" s="124">
        <v>1</v>
      </c>
      <c r="K99" s="123">
        <v>23.71</v>
      </c>
      <c r="L99" s="141">
        <v>0</v>
      </c>
      <c r="M99" s="121">
        <v>0</v>
      </c>
      <c r="N99" s="121">
        <v>0</v>
      </c>
      <c r="O99" s="86">
        <v>14</v>
      </c>
      <c r="P99" s="85">
        <v>14.226000000000001</v>
      </c>
      <c r="Q99" s="87">
        <v>60</v>
      </c>
      <c r="R99" s="86">
        <v>2</v>
      </c>
      <c r="S99" s="86">
        <v>2</v>
      </c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26" t="s">
        <v>229</v>
      </c>
    </row>
    <row r="100" spans="2:48" ht="15.75">
      <c r="B100" s="63">
        <v>91</v>
      </c>
      <c r="C100" s="65" t="s">
        <v>199</v>
      </c>
      <c r="D100" s="119" t="s">
        <v>44</v>
      </c>
      <c r="E100" s="65" t="s">
        <v>121</v>
      </c>
      <c r="F100" s="120" t="s">
        <v>122</v>
      </c>
      <c r="G100" s="123">
        <v>8.81</v>
      </c>
      <c r="H100" s="123">
        <v>8.81</v>
      </c>
      <c r="I100" s="85">
        <v>0</v>
      </c>
      <c r="J100" s="124">
        <v>1</v>
      </c>
      <c r="K100" s="123">
        <v>8.81</v>
      </c>
      <c r="L100" s="141">
        <v>0</v>
      </c>
      <c r="M100" s="121">
        <v>0</v>
      </c>
      <c r="N100" s="121">
        <v>0</v>
      </c>
      <c r="O100" s="86">
        <v>6</v>
      </c>
      <c r="P100" s="85">
        <f>8.81*60/100</f>
        <v>5.2860000000000005</v>
      </c>
      <c r="Q100" s="87">
        <v>60</v>
      </c>
      <c r="R100" s="86">
        <v>2</v>
      </c>
      <c r="S100" s="86">
        <v>2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26" t="s">
        <v>230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U6"/>
    <mergeCell ref="X7:AA7"/>
    <mergeCell ref="AB7:AE7"/>
    <mergeCell ref="AF7:AI7"/>
    <mergeCell ref="AJ7:AM7"/>
    <mergeCell ref="T7:W7"/>
  </mergeCells>
  <conditionalFormatting sqref="T10:AU8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 0 1 2 3" sqref="S15:S1048576 S5:S13">
      <formula1>0</formula1>
      <formula2>3</formula2>
    </dataValidation>
    <dataValidation type="whole" allowBlank="1" showInputMessage="1" showErrorMessage="1" error="กรอกเฉพาะ 0 1 2" sqref="S1:S4 R15:R1048576 R5:R13">
      <formula1>0</formula1>
      <formula2>2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opLeftCell="G1" zoomScaleNormal="100" workbookViewId="0">
      <selection activeCell="A73" sqref="A73:XFD73"/>
    </sheetView>
  </sheetViews>
  <sheetFormatPr defaultRowHeight="15"/>
  <cols>
    <col min="3" max="9" width="9" customWidth="1"/>
    <col min="10" max="10" width="7.28515625" style="8" customWidth="1"/>
    <col min="11" max="11" width="9.42578125" style="8" customWidth="1"/>
    <col min="12" max="18" width="9" customWidth="1"/>
    <col min="19" max="22" width="9" style="6" customWidth="1"/>
    <col min="23" max="23" width="25" customWidth="1"/>
  </cols>
  <sheetData>
    <row r="1" spans="1:28" s="11" customFormat="1" ht="23.25">
      <c r="A1" s="232" t="s">
        <v>218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5"/>
      <c r="Y1" s="25"/>
      <c r="Z1" s="25"/>
      <c r="AA1" s="25"/>
      <c r="AB1" s="25"/>
    </row>
    <row r="2" spans="1:28" s="11" customFormat="1" ht="23.25">
      <c r="A2" s="233" t="s">
        <v>1</v>
      </c>
      <c r="B2" s="233"/>
      <c r="C2" s="233"/>
      <c r="D2" s="233"/>
      <c r="E2" s="233" t="s">
        <v>119</v>
      </c>
      <c r="F2" s="233"/>
      <c r="G2" s="233"/>
      <c r="H2" s="233"/>
      <c r="I2" s="233"/>
      <c r="J2" s="52"/>
      <c r="K2" s="53"/>
      <c r="L2" s="3"/>
      <c r="M2" s="3"/>
      <c r="N2" s="3"/>
      <c r="O2" s="3"/>
      <c r="S2" s="13"/>
      <c r="T2" s="89"/>
      <c r="U2" s="13"/>
      <c r="V2" s="13"/>
      <c r="X2" s="25"/>
      <c r="Y2" s="107"/>
      <c r="Z2" s="107"/>
      <c r="AA2" s="108"/>
      <c r="AB2" s="108"/>
    </row>
    <row r="3" spans="1:28" s="11" customFormat="1" ht="23.25">
      <c r="A3" s="233"/>
      <c r="B3" s="233"/>
      <c r="C3" s="233"/>
      <c r="D3" s="233"/>
      <c r="E3" s="233"/>
      <c r="F3" s="233"/>
      <c r="G3" s="233"/>
      <c r="H3" s="233"/>
      <c r="I3" s="233"/>
      <c r="J3" s="52"/>
      <c r="K3" s="53"/>
      <c r="L3" s="3"/>
      <c r="M3" s="8"/>
      <c r="N3" s="3"/>
      <c r="O3" s="3"/>
      <c r="P3" s="3"/>
      <c r="Q3" s="3"/>
      <c r="R3" s="3"/>
      <c r="S3" s="89"/>
      <c r="T3" s="89"/>
      <c r="U3" s="127"/>
      <c r="V3" s="127" t="s">
        <v>2</v>
      </c>
      <c r="W3" s="109">
        <v>1039</v>
      </c>
      <c r="X3" s="25"/>
      <c r="Y3" s="110"/>
      <c r="Z3" s="110"/>
      <c r="AA3" s="25"/>
      <c r="AB3" s="111"/>
    </row>
    <row r="4" spans="1:28" s="11" customFormat="1" ht="23.25">
      <c r="A4" s="233"/>
      <c r="B4" s="233"/>
      <c r="C4" s="233"/>
      <c r="D4" s="233"/>
      <c r="E4" s="233"/>
      <c r="F4" s="233"/>
      <c r="G4" s="233"/>
      <c r="H4" s="233"/>
      <c r="I4" s="233"/>
      <c r="J4" s="52"/>
      <c r="K4" s="53"/>
      <c r="L4" s="3"/>
      <c r="M4" s="3"/>
      <c r="N4" s="3"/>
      <c r="O4" s="3"/>
      <c r="P4" s="3"/>
      <c r="Q4" s="3"/>
      <c r="R4" s="3"/>
      <c r="S4" s="89"/>
      <c r="T4" s="89"/>
      <c r="U4" s="127"/>
      <c r="V4" s="128"/>
      <c r="W4" s="112"/>
      <c r="X4" s="25"/>
      <c r="Y4" s="113"/>
      <c r="Z4" s="113"/>
      <c r="AA4" s="25"/>
      <c r="AB4" s="111"/>
    </row>
    <row r="5" spans="1:28" s="11" customFormat="1" ht="15.75">
      <c r="A5" s="13"/>
      <c r="B5" s="13"/>
      <c r="F5" s="114"/>
      <c r="J5" s="8"/>
      <c r="K5" s="9"/>
      <c r="L5" s="10"/>
      <c r="N5" s="10"/>
      <c r="O5" s="10"/>
      <c r="P5" s="10"/>
      <c r="Q5" s="10"/>
      <c r="R5" s="10"/>
      <c r="S5" s="129"/>
      <c r="T5" s="129"/>
      <c r="U5" s="129"/>
      <c r="V5" s="129"/>
      <c r="W5" s="115" t="s">
        <v>6</v>
      </c>
      <c r="X5" s="25"/>
      <c r="Y5" s="116"/>
      <c r="Z5" s="116"/>
      <c r="AA5" s="116"/>
      <c r="AB5" s="116"/>
    </row>
    <row r="6" spans="1:28" s="11" customFormat="1">
      <c r="A6" s="173" t="s">
        <v>7</v>
      </c>
      <c r="B6" s="173" t="s">
        <v>8</v>
      </c>
      <c r="C6" s="173" t="s">
        <v>9</v>
      </c>
      <c r="D6" s="173" t="s">
        <v>10</v>
      </c>
      <c r="E6" s="173" t="s">
        <v>11</v>
      </c>
      <c r="F6" s="201" t="s">
        <v>47</v>
      </c>
      <c r="G6" s="202"/>
      <c r="H6" s="203"/>
      <c r="I6" s="174" t="s">
        <v>12</v>
      </c>
      <c r="J6" s="205" t="s">
        <v>37</v>
      </c>
      <c r="K6" s="205"/>
      <c r="L6" s="205"/>
      <c r="M6" s="205"/>
      <c r="N6" s="174" t="s">
        <v>13</v>
      </c>
      <c r="O6" s="185" t="s">
        <v>5</v>
      </c>
      <c r="P6" s="174" t="s">
        <v>31</v>
      </c>
      <c r="Q6" s="188" t="s">
        <v>38</v>
      </c>
      <c r="R6" s="191" t="s">
        <v>39</v>
      </c>
      <c r="S6" s="228" t="s">
        <v>201</v>
      </c>
      <c r="T6" s="228"/>
      <c r="U6" s="228"/>
      <c r="V6" s="229" t="s">
        <v>212</v>
      </c>
      <c r="W6" s="230" t="s">
        <v>216</v>
      </c>
      <c r="X6" s="25"/>
      <c r="Y6" s="25"/>
      <c r="Z6" s="25"/>
      <c r="AA6" s="25"/>
      <c r="AB6" s="25"/>
    </row>
    <row r="7" spans="1:28" s="11" customFormat="1" ht="15" customHeight="1">
      <c r="A7" s="173"/>
      <c r="B7" s="173"/>
      <c r="C7" s="173"/>
      <c r="D7" s="173"/>
      <c r="E7" s="173"/>
      <c r="F7" s="204" t="s">
        <v>3</v>
      </c>
      <c r="G7" s="200" t="s">
        <v>46</v>
      </c>
      <c r="H7" s="200"/>
      <c r="I7" s="175"/>
      <c r="J7" s="206" t="s">
        <v>40</v>
      </c>
      <c r="K7" s="217" t="s">
        <v>41</v>
      </c>
      <c r="L7" s="219" t="s">
        <v>42</v>
      </c>
      <c r="M7" s="197" t="s">
        <v>43</v>
      </c>
      <c r="N7" s="175"/>
      <c r="O7" s="186"/>
      <c r="P7" s="175"/>
      <c r="Q7" s="189"/>
      <c r="R7" s="192"/>
      <c r="S7" s="231" t="s">
        <v>202</v>
      </c>
      <c r="T7" s="231" t="s">
        <v>207</v>
      </c>
      <c r="U7" s="231"/>
      <c r="V7" s="229"/>
      <c r="W7" s="230"/>
      <c r="X7" s="25"/>
      <c r="Y7" s="25"/>
      <c r="Z7" s="25"/>
      <c r="AA7" s="25"/>
      <c r="AB7" s="25"/>
    </row>
    <row r="8" spans="1:28" s="11" customFormat="1">
      <c r="A8" s="173"/>
      <c r="B8" s="173"/>
      <c r="C8" s="173"/>
      <c r="D8" s="173"/>
      <c r="E8" s="173"/>
      <c r="F8" s="204"/>
      <c r="G8" s="15" t="s">
        <v>22</v>
      </c>
      <c r="H8" s="16" t="s">
        <v>23</v>
      </c>
      <c r="I8" s="176"/>
      <c r="J8" s="206"/>
      <c r="K8" s="218"/>
      <c r="L8" s="219"/>
      <c r="M8" s="197"/>
      <c r="N8" s="176"/>
      <c r="O8" s="187"/>
      <c r="P8" s="176"/>
      <c r="Q8" s="190"/>
      <c r="R8" s="193"/>
      <c r="S8" s="231"/>
      <c r="T8" s="117" t="s">
        <v>208</v>
      </c>
      <c r="U8" s="118" t="s">
        <v>210</v>
      </c>
      <c r="V8" s="229"/>
      <c r="W8" s="230"/>
      <c r="X8" s="25"/>
      <c r="Y8" s="25"/>
      <c r="Z8" s="25"/>
      <c r="AA8" s="25"/>
      <c r="AB8" s="25"/>
    </row>
    <row r="9" spans="1:28" s="11" customFormat="1">
      <c r="A9" s="227" t="s">
        <v>28</v>
      </c>
      <c r="B9" s="227"/>
      <c r="C9" s="227"/>
      <c r="D9" s="227"/>
      <c r="E9" s="227"/>
      <c r="F9" s="28">
        <f>SUM(F10:F5000)</f>
        <v>4720.4821769879809</v>
      </c>
      <c r="G9" s="28">
        <f>SUM(G10:G5000)</f>
        <v>3977.1987297182282</v>
      </c>
      <c r="H9" s="28">
        <f t="shared" ref="H9:O9" si="0">SUM(H10:H5000)</f>
        <v>743.28344726975172</v>
      </c>
      <c r="I9" s="28">
        <f t="shared" si="0"/>
        <v>140</v>
      </c>
      <c r="J9" s="18">
        <f>SUM(J10:J99863)</f>
        <v>2758.2099999999991</v>
      </c>
      <c r="K9" s="18">
        <f>SUM(K10:K99863)</f>
        <v>1633.45</v>
      </c>
      <c r="L9" s="28">
        <f t="shared" si="0"/>
        <v>0</v>
      </c>
      <c r="M9" s="28">
        <f t="shared" si="0"/>
        <v>400.03</v>
      </c>
      <c r="N9" s="28"/>
      <c r="O9" s="28">
        <f t="shared" si="0"/>
        <v>366.20600000000002</v>
      </c>
      <c r="P9" s="28"/>
      <c r="Q9" s="28"/>
      <c r="R9" s="28"/>
      <c r="S9" s="130"/>
      <c r="T9" s="130"/>
      <c r="U9" s="130"/>
      <c r="V9" s="130"/>
      <c r="W9" s="28"/>
      <c r="X9" s="25"/>
      <c r="Y9" s="25"/>
      <c r="Z9" s="25"/>
      <c r="AA9" s="25"/>
      <c r="AB9" s="25"/>
    </row>
    <row r="10" spans="1:28" s="11" customFormat="1" ht="15.75">
      <c r="A10" s="63">
        <v>1</v>
      </c>
      <c r="B10" s="64" t="s">
        <v>120</v>
      </c>
      <c r="C10" s="119" t="s">
        <v>195</v>
      </c>
      <c r="D10" s="65" t="s">
        <v>121</v>
      </c>
      <c r="E10" s="120" t="s">
        <v>122</v>
      </c>
      <c r="F10" s="66">
        <v>6.3793876188800001</v>
      </c>
      <c r="G10" s="67">
        <v>6.3793876188800001</v>
      </c>
      <c r="H10" s="67">
        <v>0</v>
      </c>
      <c r="I10" s="24">
        <v>1</v>
      </c>
      <c r="J10" s="121">
        <v>16.89</v>
      </c>
      <c r="K10" s="141">
        <v>0</v>
      </c>
      <c r="L10" s="121">
        <v>0</v>
      </c>
      <c r="M10" s="121">
        <v>0</v>
      </c>
      <c r="N10" s="24">
        <v>12</v>
      </c>
      <c r="O10" s="66">
        <v>10.134</v>
      </c>
      <c r="P10" s="68">
        <v>60</v>
      </c>
      <c r="Q10" s="24">
        <v>2</v>
      </c>
      <c r="R10" s="24">
        <v>2</v>
      </c>
      <c r="S10" s="126" t="s">
        <v>123</v>
      </c>
      <c r="T10" s="126" t="s">
        <v>123</v>
      </c>
      <c r="U10" s="126" t="s">
        <v>123</v>
      </c>
      <c r="V10" s="126">
        <v>3</v>
      </c>
      <c r="W10" s="126" t="s">
        <v>221</v>
      </c>
      <c r="X10" s="25"/>
      <c r="Y10" s="25"/>
      <c r="Z10" s="25"/>
      <c r="AA10" s="25"/>
      <c r="AB10" s="25"/>
    </row>
    <row r="11" spans="1:28" s="11" customFormat="1" ht="15.75">
      <c r="A11" s="63">
        <v>2</v>
      </c>
      <c r="B11" s="64" t="s">
        <v>124</v>
      </c>
      <c r="C11" s="119" t="s">
        <v>44</v>
      </c>
      <c r="D11" s="65" t="s">
        <v>121</v>
      </c>
      <c r="E11" s="120" t="s">
        <v>122</v>
      </c>
      <c r="F11" s="66">
        <v>85.595071756899998</v>
      </c>
      <c r="G11" s="67">
        <v>85.595071756899998</v>
      </c>
      <c r="H11" s="67">
        <v>0</v>
      </c>
      <c r="I11" s="24">
        <v>2</v>
      </c>
      <c r="J11" s="121">
        <v>90</v>
      </c>
      <c r="K11" s="141">
        <v>0</v>
      </c>
      <c r="L11" s="121">
        <v>0</v>
      </c>
      <c r="M11" s="121">
        <v>0</v>
      </c>
      <c r="N11" s="24">
        <v>0</v>
      </c>
      <c r="O11" s="66">
        <v>0</v>
      </c>
      <c r="P11" s="68">
        <v>0</v>
      </c>
      <c r="Q11" s="24">
        <v>0</v>
      </c>
      <c r="R11" s="24">
        <v>0</v>
      </c>
      <c r="S11" s="126" t="s">
        <v>123</v>
      </c>
      <c r="T11" s="126" t="s">
        <v>123</v>
      </c>
      <c r="U11" s="126" t="s">
        <v>123</v>
      </c>
      <c r="V11" s="126" t="s">
        <v>123</v>
      </c>
      <c r="W11" s="126"/>
      <c r="X11" s="25"/>
      <c r="Y11" s="25"/>
      <c r="Z11" s="25"/>
      <c r="AA11" s="25"/>
      <c r="AB11" s="25"/>
    </row>
    <row r="12" spans="1:28" s="11" customFormat="1" ht="15.75">
      <c r="A12" s="63">
        <v>3</v>
      </c>
      <c r="B12" s="64" t="s">
        <v>125</v>
      </c>
      <c r="C12" s="119" t="s">
        <v>195</v>
      </c>
      <c r="D12" s="65" t="s">
        <v>121</v>
      </c>
      <c r="E12" s="120" t="s">
        <v>122</v>
      </c>
      <c r="F12" s="66">
        <v>17.4688376159</v>
      </c>
      <c r="G12" s="67">
        <v>17.4688376159</v>
      </c>
      <c r="H12" s="67">
        <v>0</v>
      </c>
      <c r="I12" s="24">
        <v>1</v>
      </c>
      <c r="J12" s="121">
        <v>45.03</v>
      </c>
      <c r="K12" s="141">
        <v>0</v>
      </c>
      <c r="L12" s="121">
        <v>0</v>
      </c>
      <c r="M12" s="121">
        <v>0</v>
      </c>
      <c r="N12" s="24">
        <v>10</v>
      </c>
      <c r="O12" s="66">
        <v>27.018000000000001</v>
      </c>
      <c r="P12" s="68">
        <v>60</v>
      </c>
      <c r="Q12" s="24">
        <v>2</v>
      </c>
      <c r="R12" s="24">
        <v>2</v>
      </c>
      <c r="S12" s="126" t="s">
        <v>123</v>
      </c>
      <c r="T12" s="126" t="s">
        <v>123</v>
      </c>
      <c r="U12" s="126" t="s">
        <v>123</v>
      </c>
      <c r="V12" s="126">
        <v>3</v>
      </c>
      <c r="W12" s="126" t="s">
        <v>232</v>
      </c>
      <c r="X12" s="25"/>
      <c r="Y12" s="25"/>
      <c r="Z12" s="25"/>
      <c r="AA12" s="25"/>
      <c r="AB12" s="25"/>
    </row>
    <row r="13" spans="1:28" s="11" customFormat="1" ht="15.75">
      <c r="A13" s="63">
        <v>4</v>
      </c>
      <c r="B13" s="64" t="s">
        <v>126</v>
      </c>
      <c r="C13" s="119" t="s">
        <v>195</v>
      </c>
      <c r="D13" s="65" t="s">
        <v>121</v>
      </c>
      <c r="E13" s="120" t="s">
        <v>122</v>
      </c>
      <c r="F13" s="66">
        <v>81.934937002241512</v>
      </c>
      <c r="G13" s="67">
        <v>3.6869696681900002</v>
      </c>
      <c r="H13" s="67">
        <v>78.247967334051509</v>
      </c>
      <c r="I13" s="24">
        <v>1</v>
      </c>
      <c r="J13" s="121">
        <v>0</v>
      </c>
      <c r="K13" s="141">
        <v>75.64</v>
      </c>
      <c r="L13" s="121">
        <v>0</v>
      </c>
      <c r="M13" s="121">
        <v>0</v>
      </c>
      <c r="N13" s="24">
        <v>5</v>
      </c>
      <c r="O13" s="66">
        <v>0</v>
      </c>
      <c r="P13" s="68">
        <v>0</v>
      </c>
      <c r="Q13" s="24">
        <v>0</v>
      </c>
      <c r="R13" s="24">
        <v>0</v>
      </c>
      <c r="S13" s="126" t="s">
        <v>123</v>
      </c>
      <c r="T13" s="126" t="s">
        <v>123</v>
      </c>
      <c r="U13" s="126" t="s">
        <v>123</v>
      </c>
      <c r="V13" s="126" t="s">
        <v>123</v>
      </c>
      <c r="W13" s="126" t="s">
        <v>220</v>
      </c>
      <c r="X13" s="25"/>
      <c r="Y13" s="25"/>
      <c r="Z13" s="25"/>
      <c r="AA13" s="25"/>
      <c r="AB13" s="25"/>
    </row>
    <row r="14" spans="1:28" ht="15.75">
      <c r="A14" s="63">
        <v>5</v>
      </c>
      <c r="B14" s="64" t="s">
        <v>126</v>
      </c>
      <c r="C14" s="119" t="s">
        <v>196</v>
      </c>
      <c r="D14" s="65" t="s">
        <v>121</v>
      </c>
      <c r="E14" s="120" t="s">
        <v>122</v>
      </c>
      <c r="F14" s="66">
        <v>0</v>
      </c>
      <c r="G14" s="67">
        <v>0</v>
      </c>
      <c r="H14" s="67">
        <v>0</v>
      </c>
      <c r="I14" s="24">
        <v>2</v>
      </c>
      <c r="J14" s="121">
        <v>0</v>
      </c>
      <c r="K14" s="141">
        <v>5.79</v>
      </c>
      <c r="L14" s="121">
        <v>0</v>
      </c>
      <c r="M14" s="121">
        <v>0</v>
      </c>
      <c r="N14" s="24">
        <v>0</v>
      </c>
      <c r="O14" s="66">
        <v>0</v>
      </c>
      <c r="P14" s="68">
        <v>0</v>
      </c>
      <c r="Q14" s="24">
        <v>0</v>
      </c>
      <c r="R14" s="24">
        <v>0</v>
      </c>
      <c r="S14" s="126" t="s">
        <v>123</v>
      </c>
      <c r="T14" s="126" t="s">
        <v>123</v>
      </c>
      <c r="U14" s="126" t="s">
        <v>123</v>
      </c>
      <c r="V14" s="126" t="s">
        <v>123</v>
      </c>
      <c r="W14" s="126"/>
    </row>
    <row r="15" spans="1:28" ht="15.75">
      <c r="A15" s="63">
        <v>6</v>
      </c>
      <c r="B15" s="64" t="s">
        <v>127</v>
      </c>
      <c r="C15" s="119" t="s">
        <v>44</v>
      </c>
      <c r="D15" s="65" t="s">
        <v>121</v>
      </c>
      <c r="E15" s="120" t="s">
        <v>122</v>
      </c>
      <c r="F15" s="66">
        <v>40.166296264800003</v>
      </c>
      <c r="G15" s="67">
        <v>40.166296264800003</v>
      </c>
      <c r="H15" s="67">
        <v>0</v>
      </c>
      <c r="I15" s="24">
        <v>2</v>
      </c>
      <c r="J15" s="121">
        <v>46.26</v>
      </c>
      <c r="K15" s="141">
        <v>0</v>
      </c>
      <c r="L15" s="121">
        <v>0</v>
      </c>
      <c r="M15" s="121">
        <v>0</v>
      </c>
      <c r="N15" s="24">
        <v>0</v>
      </c>
      <c r="O15" s="66">
        <v>0</v>
      </c>
      <c r="P15" s="68">
        <v>0</v>
      </c>
      <c r="Q15" s="24">
        <v>0</v>
      </c>
      <c r="R15" s="24">
        <v>0</v>
      </c>
      <c r="S15" s="126" t="s">
        <v>123</v>
      </c>
      <c r="T15" s="126" t="s">
        <v>123</v>
      </c>
      <c r="U15" s="126" t="s">
        <v>123</v>
      </c>
      <c r="V15" s="126" t="s">
        <v>123</v>
      </c>
      <c r="W15" s="126" t="s">
        <v>220</v>
      </c>
    </row>
    <row r="16" spans="1:28" ht="15.75">
      <c r="A16" s="63">
        <v>7</v>
      </c>
      <c r="B16" s="64" t="s">
        <v>128</v>
      </c>
      <c r="C16" s="119" t="s">
        <v>195</v>
      </c>
      <c r="D16" s="65" t="s">
        <v>121</v>
      </c>
      <c r="E16" s="120" t="s">
        <v>122</v>
      </c>
      <c r="F16" s="66">
        <v>11.760168182546602</v>
      </c>
      <c r="G16" s="67">
        <v>0.233689909069</v>
      </c>
      <c r="H16" s="67">
        <v>11.526478273477602</v>
      </c>
      <c r="I16" s="24">
        <v>1</v>
      </c>
      <c r="J16" s="121">
        <v>0</v>
      </c>
      <c r="K16" s="141">
        <v>9.4</v>
      </c>
      <c r="L16" s="121">
        <v>0</v>
      </c>
      <c r="M16" s="121">
        <v>0</v>
      </c>
      <c r="N16" s="24">
        <v>10</v>
      </c>
      <c r="O16" s="66">
        <v>0</v>
      </c>
      <c r="P16" s="68">
        <v>0</v>
      </c>
      <c r="Q16" s="24">
        <v>0</v>
      </c>
      <c r="R16" s="24">
        <v>0</v>
      </c>
      <c r="S16" s="126" t="s">
        <v>123</v>
      </c>
      <c r="T16" s="126" t="s">
        <v>123</v>
      </c>
      <c r="U16" s="126" t="s">
        <v>123</v>
      </c>
      <c r="V16" s="126" t="s">
        <v>123</v>
      </c>
      <c r="W16" s="126" t="s">
        <v>220</v>
      </c>
    </row>
    <row r="17" spans="1:23" ht="15.75">
      <c r="A17" s="63">
        <v>8</v>
      </c>
      <c r="B17" s="64" t="s">
        <v>128</v>
      </c>
      <c r="C17" s="119" t="s">
        <v>196</v>
      </c>
      <c r="D17" s="65" t="s">
        <v>121</v>
      </c>
      <c r="E17" s="120" t="s">
        <v>122</v>
      </c>
      <c r="F17" s="66">
        <v>0</v>
      </c>
      <c r="G17" s="67">
        <v>0</v>
      </c>
      <c r="H17" s="67">
        <v>0</v>
      </c>
      <c r="I17" s="24">
        <v>2</v>
      </c>
      <c r="J17" s="121">
        <v>0</v>
      </c>
      <c r="K17" s="141">
        <v>2.4700000000000002</v>
      </c>
      <c r="L17" s="121">
        <v>0</v>
      </c>
      <c r="M17" s="121">
        <v>0</v>
      </c>
      <c r="N17" s="24">
        <v>0</v>
      </c>
      <c r="O17" s="66">
        <v>0</v>
      </c>
      <c r="P17" s="68">
        <v>0</v>
      </c>
      <c r="Q17" s="24">
        <v>0</v>
      </c>
      <c r="R17" s="24">
        <v>0</v>
      </c>
      <c r="S17" s="126" t="s">
        <v>123</v>
      </c>
      <c r="T17" s="126" t="s">
        <v>123</v>
      </c>
      <c r="U17" s="126" t="s">
        <v>123</v>
      </c>
      <c r="V17" s="126" t="s">
        <v>123</v>
      </c>
      <c r="W17" s="126"/>
    </row>
    <row r="18" spans="1:23" ht="15.75">
      <c r="A18" s="63">
        <v>9</v>
      </c>
      <c r="B18" s="64" t="s">
        <v>129</v>
      </c>
      <c r="C18" s="119" t="s">
        <v>44</v>
      </c>
      <c r="D18" s="65" t="s">
        <v>121</v>
      </c>
      <c r="E18" s="120" t="s">
        <v>122</v>
      </c>
      <c r="F18" s="66">
        <v>15.7094878931</v>
      </c>
      <c r="G18" s="67">
        <v>15.7094878931</v>
      </c>
      <c r="H18" s="67">
        <v>0</v>
      </c>
      <c r="I18" s="24">
        <v>1</v>
      </c>
      <c r="J18" s="121">
        <v>0</v>
      </c>
      <c r="K18" s="141">
        <v>14.42</v>
      </c>
      <c r="L18" s="121">
        <v>0</v>
      </c>
      <c r="M18" s="121">
        <v>0</v>
      </c>
      <c r="N18" s="24">
        <v>15</v>
      </c>
      <c r="O18" s="66">
        <v>0</v>
      </c>
      <c r="P18" s="68">
        <v>0</v>
      </c>
      <c r="Q18" s="24">
        <v>0</v>
      </c>
      <c r="R18" s="24">
        <v>0</v>
      </c>
      <c r="S18" s="126" t="s">
        <v>123</v>
      </c>
      <c r="T18" s="126" t="s">
        <v>123</v>
      </c>
      <c r="U18" s="126" t="s">
        <v>123</v>
      </c>
      <c r="V18" s="126" t="s">
        <v>123</v>
      </c>
      <c r="W18" s="126" t="s">
        <v>220</v>
      </c>
    </row>
    <row r="19" spans="1:23" ht="15.75">
      <c r="A19" s="63">
        <v>10</v>
      </c>
      <c r="B19" s="64" t="s">
        <v>130</v>
      </c>
      <c r="C19" s="119" t="s">
        <v>195</v>
      </c>
      <c r="D19" s="65" t="s">
        <v>121</v>
      </c>
      <c r="E19" s="120" t="s">
        <v>122</v>
      </c>
      <c r="F19" s="66">
        <v>74.138522816160901</v>
      </c>
      <c r="G19" s="67">
        <v>73.669781233799995</v>
      </c>
      <c r="H19" s="67">
        <v>0.46874158236090002</v>
      </c>
      <c r="I19" s="24">
        <v>1</v>
      </c>
      <c r="J19" s="121">
        <v>0</v>
      </c>
      <c r="K19" s="141">
        <v>71.2</v>
      </c>
      <c r="L19" s="121">
        <v>0</v>
      </c>
      <c r="M19" s="121">
        <v>0</v>
      </c>
      <c r="N19" s="24">
        <v>3</v>
      </c>
      <c r="O19" s="66">
        <v>0</v>
      </c>
      <c r="P19" s="68">
        <v>0</v>
      </c>
      <c r="Q19" s="24">
        <v>0</v>
      </c>
      <c r="R19" s="24">
        <v>0</v>
      </c>
      <c r="S19" s="126" t="s">
        <v>123</v>
      </c>
      <c r="T19" s="126" t="s">
        <v>123</v>
      </c>
      <c r="U19" s="126" t="s">
        <v>123</v>
      </c>
      <c r="V19" s="126" t="s">
        <v>123</v>
      </c>
      <c r="W19" s="126" t="s">
        <v>220</v>
      </c>
    </row>
    <row r="20" spans="1:23" ht="15.75">
      <c r="A20" s="63">
        <v>11</v>
      </c>
      <c r="B20" s="64" t="s">
        <v>130</v>
      </c>
      <c r="C20" s="119" t="s">
        <v>196</v>
      </c>
      <c r="D20" s="65" t="s">
        <v>121</v>
      </c>
      <c r="E20" s="120" t="s">
        <v>122</v>
      </c>
      <c r="F20" s="66">
        <v>0</v>
      </c>
      <c r="G20" s="67">
        <v>0</v>
      </c>
      <c r="H20" s="67">
        <v>0</v>
      </c>
      <c r="I20" s="24">
        <v>2</v>
      </c>
      <c r="J20" s="121">
        <v>0</v>
      </c>
      <c r="K20" s="141">
        <v>6.19</v>
      </c>
      <c r="L20" s="121">
        <v>0</v>
      </c>
      <c r="M20" s="121">
        <v>0</v>
      </c>
      <c r="N20" s="24">
        <v>0</v>
      </c>
      <c r="O20" s="66">
        <v>0</v>
      </c>
      <c r="P20" s="68">
        <v>0</v>
      </c>
      <c r="Q20" s="24">
        <v>0</v>
      </c>
      <c r="R20" s="24">
        <v>0</v>
      </c>
      <c r="S20" s="126" t="s">
        <v>123</v>
      </c>
      <c r="T20" s="126" t="s">
        <v>123</v>
      </c>
      <c r="U20" s="126" t="s">
        <v>123</v>
      </c>
      <c r="V20" s="126" t="s">
        <v>123</v>
      </c>
      <c r="W20" s="126"/>
    </row>
    <row r="21" spans="1:23" ht="15.75">
      <c r="A21" s="63">
        <v>12</v>
      </c>
      <c r="B21" s="64" t="s">
        <v>131</v>
      </c>
      <c r="C21" s="119" t="s">
        <v>44</v>
      </c>
      <c r="D21" s="65" t="s">
        <v>121</v>
      </c>
      <c r="E21" s="120" t="s">
        <v>122</v>
      </c>
      <c r="F21" s="66">
        <v>89.987274608700005</v>
      </c>
      <c r="G21" s="67">
        <v>89.987274608700005</v>
      </c>
      <c r="H21" s="67">
        <v>0</v>
      </c>
      <c r="I21" s="24">
        <v>2</v>
      </c>
      <c r="J21" s="121">
        <v>103.57</v>
      </c>
      <c r="K21" s="141">
        <v>0</v>
      </c>
      <c r="L21" s="121">
        <v>0</v>
      </c>
      <c r="M21" s="121">
        <v>0</v>
      </c>
      <c r="N21" s="24" t="s">
        <v>123</v>
      </c>
      <c r="O21" s="66">
        <v>0</v>
      </c>
      <c r="P21" s="68">
        <v>0</v>
      </c>
      <c r="Q21" s="24">
        <v>0</v>
      </c>
      <c r="R21" s="24">
        <v>0</v>
      </c>
      <c r="S21" s="126" t="s">
        <v>123</v>
      </c>
      <c r="T21" s="126" t="s">
        <v>123</v>
      </c>
      <c r="U21" s="126" t="s">
        <v>123</v>
      </c>
      <c r="V21" s="126" t="s">
        <v>123</v>
      </c>
      <c r="W21" s="126" t="s">
        <v>220</v>
      </c>
    </row>
    <row r="22" spans="1:23" ht="15.75">
      <c r="A22" s="63">
        <v>13</v>
      </c>
      <c r="B22" s="64" t="s">
        <v>132</v>
      </c>
      <c r="C22" s="119" t="s">
        <v>44</v>
      </c>
      <c r="D22" s="65" t="s">
        <v>121</v>
      </c>
      <c r="E22" s="120" t="s">
        <v>122</v>
      </c>
      <c r="F22" s="66">
        <v>1231.5474101499999</v>
      </c>
      <c r="G22" s="67">
        <v>1231.5474101499999</v>
      </c>
      <c r="H22" s="67">
        <v>0</v>
      </c>
      <c r="I22" s="24">
        <v>2</v>
      </c>
      <c r="J22" s="121">
        <v>1244.8599999999999</v>
      </c>
      <c r="K22" s="141">
        <v>0</v>
      </c>
      <c r="L22" s="121">
        <v>0</v>
      </c>
      <c r="M22" s="121">
        <v>0</v>
      </c>
      <c r="N22" s="24" t="s">
        <v>123</v>
      </c>
      <c r="O22" s="66">
        <v>0</v>
      </c>
      <c r="P22" s="68">
        <v>0</v>
      </c>
      <c r="Q22" s="24">
        <v>0</v>
      </c>
      <c r="R22" s="24">
        <v>0</v>
      </c>
      <c r="S22" s="126" t="s">
        <v>123</v>
      </c>
      <c r="T22" s="126" t="s">
        <v>123</v>
      </c>
      <c r="U22" s="126" t="s">
        <v>123</v>
      </c>
      <c r="V22" s="126" t="s">
        <v>123</v>
      </c>
      <c r="W22" s="126" t="s">
        <v>220</v>
      </c>
    </row>
    <row r="23" spans="1:23" ht="15.75">
      <c r="A23" s="63">
        <v>14</v>
      </c>
      <c r="B23" s="64" t="s">
        <v>133</v>
      </c>
      <c r="C23" s="119" t="s">
        <v>44</v>
      </c>
      <c r="D23" s="65" t="s">
        <v>121</v>
      </c>
      <c r="E23" s="120" t="s">
        <v>122</v>
      </c>
      <c r="F23" s="66">
        <v>183.82297999100001</v>
      </c>
      <c r="G23" s="67">
        <v>183.82297999100001</v>
      </c>
      <c r="H23" s="67">
        <v>0</v>
      </c>
      <c r="I23" s="24">
        <v>1</v>
      </c>
      <c r="J23" s="121">
        <v>0</v>
      </c>
      <c r="K23" s="141">
        <v>169.84</v>
      </c>
      <c r="L23" s="121">
        <v>0</v>
      </c>
      <c r="M23" s="121">
        <v>0</v>
      </c>
      <c r="N23" s="24">
        <v>15</v>
      </c>
      <c r="O23" s="66">
        <v>0</v>
      </c>
      <c r="P23" s="68">
        <v>0</v>
      </c>
      <c r="Q23" s="24">
        <v>0</v>
      </c>
      <c r="R23" s="24">
        <v>0</v>
      </c>
      <c r="S23" s="126" t="s">
        <v>123</v>
      </c>
      <c r="T23" s="126" t="s">
        <v>123</v>
      </c>
      <c r="U23" s="126" t="s">
        <v>123</v>
      </c>
      <c r="V23" s="126" t="s">
        <v>123</v>
      </c>
      <c r="W23" s="126" t="s">
        <v>220</v>
      </c>
    </row>
    <row r="24" spans="1:23" ht="15.75">
      <c r="A24" s="63">
        <v>15</v>
      </c>
      <c r="B24" s="64" t="s">
        <v>134</v>
      </c>
      <c r="C24" s="119" t="s">
        <v>44</v>
      </c>
      <c r="D24" s="65" t="s">
        <v>121</v>
      </c>
      <c r="E24" s="120" t="s">
        <v>122</v>
      </c>
      <c r="F24" s="66">
        <v>7.6568180583099998</v>
      </c>
      <c r="G24" s="67">
        <v>7.6568180583099998</v>
      </c>
      <c r="H24" s="67">
        <v>0</v>
      </c>
      <c r="I24" s="24">
        <v>2</v>
      </c>
      <c r="J24" s="121">
        <v>7.26</v>
      </c>
      <c r="K24" s="141">
        <v>0</v>
      </c>
      <c r="L24" s="121">
        <v>0</v>
      </c>
      <c r="M24" s="121">
        <v>0</v>
      </c>
      <c r="N24" s="24" t="s">
        <v>123</v>
      </c>
      <c r="O24" s="66">
        <v>0</v>
      </c>
      <c r="P24" s="68">
        <v>0</v>
      </c>
      <c r="Q24" s="24">
        <v>0</v>
      </c>
      <c r="R24" s="24">
        <v>0</v>
      </c>
      <c r="S24" s="126" t="s">
        <v>123</v>
      </c>
      <c r="T24" s="126" t="s">
        <v>123</v>
      </c>
      <c r="U24" s="126" t="s">
        <v>123</v>
      </c>
      <c r="V24" s="126" t="s">
        <v>123</v>
      </c>
      <c r="W24" s="126" t="s">
        <v>220</v>
      </c>
    </row>
    <row r="25" spans="1:23" ht="15.75">
      <c r="A25" s="63">
        <v>16</v>
      </c>
      <c r="B25" s="64" t="s">
        <v>135</v>
      </c>
      <c r="C25" s="119" t="s">
        <v>44</v>
      </c>
      <c r="D25" s="65" t="s">
        <v>121</v>
      </c>
      <c r="E25" s="120" t="s">
        <v>122</v>
      </c>
      <c r="F25" s="66">
        <v>20.327138306559998</v>
      </c>
      <c r="G25" s="67">
        <v>0</v>
      </c>
      <c r="H25" s="67">
        <v>20.327138306559998</v>
      </c>
      <c r="I25" s="24">
        <v>1</v>
      </c>
      <c r="J25" s="121">
        <v>0</v>
      </c>
      <c r="K25" s="141">
        <v>19.66</v>
      </c>
      <c r="L25" s="121">
        <v>0</v>
      </c>
      <c r="M25" s="121">
        <v>0</v>
      </c>
      <c r="N25" s="24">
        <v>8</v>
      </c>
      <c r="O25" s="66">
        <v>0</v>
      </c>
      <c r="P25" s="68">
        <v>0</v>
      </c>
      <c r="Q25" s="24">
        <v>0</v>
      </c>
      <c r="R25" s="24">
        <v>0</v>
      </c>
      <c r="S25" s="126" t="s">
        <v>123</v>
      </c>
      <c r="T25" s="126" t="s">
        <v>123</v>
      </c>
      <c r="U25" s="126" t="s">
        <v>123</v>
      </c>
      <c r="V25" s="126" t="s">
        <v>123</v>
      </c>
      <c r="W25" s="126" t="s">
        <v>220</v>
      </c>
    </row>
    <row r="26" spans="1:23" ht="15.75">
      <c r="A26" s="63">
        <v>17</v>
      </c>
      <c r="B26" s="64" t="s">
        <v>136</v>
      </c>
      <c r="C26" s="119" t="s">
        <v>44</v>
      </c>
      <c r="D26" s="65" t="s">
        <v>121</v>
      </c>
      <c r="E26" s="120" t="s">
        <v>122</v>
      </c>
      <c r="F26" s="66">
        <v>18.727249223703996</v>
      </c>
      <c r="G26" s="67">
        <v>0</v>
      </c>
      <c r="H26" s="67">
        <v>18.727249223703996</v>
      </c>
      <c r="I26" s="24">
        <v>1</v>
      </c>
      <c r="J26" s="121">
        <v>0</v>
      </c>
      <c r="K26" s="141">
        <v>17.39</v>
      </c>
      <c r="L26" s="121">
        <v>0</v>
      </c>
      <c r="M26" s="121">
        <v>0</v>
      </c>
      <c r="N26" s="24">
        <v>10</v>
      </c>
      <c r="O26" s="66">
        <v>0</v>
      </c>
      <c r="P26" s="68">
        <v>0</v>
      </c>
      <c r="Q26" s="24">
        <v>0</v>
      </c>
      <c r="R26" s="24">
        <v>0</v>
      </c>
      <c r="S26" s="126" t="s">
        <v>123</v>
      </c>
      <c r="T26" s="126" t="s">
        <v>123</v>
      </c>
      <c r="U26" s="126" t="s">
        <v>123</v>
      </c>
      <c r="V26" s="126" t="s">
        <v>123</v>
      </c>
      <c r="W26" s="126" t="s">
        <v>220</v>
      </c>
    </row>
    <row r="27" spans="1:23" ht="15.75">
      <c r="A27" s="63">
        <v>18</v>
      </c>
      <c r="B27" s="64" t="s">
        <v>137</v>
      </c>
      <c r="C27" s="119" t="s">
        <v>195</v>
      </c>
      <c r="D27" s="65" t="s">
        <v>121</v>
      </c>
      <c r="E27" s="120" t="s">
        <v>122</v>
      </c>
      <c r="F27" s="66">
        <v>21.330333058899999</v>
      </c>
      <c r="G27" s="67">
        <v>21.330333058899999</v>
      </c>
      <c r="H27" s="67">
        <v>0</v>
      </c>
      <c r="I27" s="24">
        <v>1</v>
      </c>
      <c r="J27" s="121">
        <v>0</v>
      </c>
      <c r="K27" s="141">
        <v>0</v>
      </c>
      <c r="L27" s="121">
        <v>0</v>
      </c>
      <c r="M27" s="121">
        <v>4.92</v>
      </c>
      <c r="N27" s="24">
        <v>5</v>
      </c>
      <c r="O27" s="66">
        <v>0</v>
      </c>
      <c r="P27" s="68">
        <v>0</v>
      </c>
      <c r="Q27" s="24">
        <v>0</v>
      </c>
      <c r="R27" s="24">
        <v>0</v>
      </c>
      <c r="S27" s="126" t="s">
        <v>123</v>
      </c>
      <c r="T27" s="126" t="s">
        <v>123</v>
      </c>
      <c r="U27" s="126" t="s">
        <v>123</v>
      </c>
      <c r="V27" s="126" t="s">
        <v>123</v>
      </c>
      <c r="W27" s="126" t="s">
        <v>233</v>
      </c>
    </row>
    <row r="28" spans="1:23" ht="15.75">
      <c r="A28" s="63">
        <v>19</v>
      </c>
      <c r="B28" s="64" t="s">
        <v>137</v>
      </c>
      <c r="C28" s="119" t="s">
        <v>196</v>
      </c>
      <c r="D28" s="65" t="s">
        <v>121</v>
      </c>
      <c r="E28" s="120" t="s">
        <v>122</v>
      </c>
      <c r="F28" s="66">
        <v>0</v>
      </c>
      <c r="G28" s="67">
        <v>0</v>
      </c>
      <c r="H28" s="67">
        <v>0</v>
      </c>
      <c r="I28" s="24">
        <v>2</v>
      </c>
      <c r="J28" s="121">
        <v>0</v>
      </c>
      <c r="K28" s="141">
        <v>0</v>
      </c>
      <c r="L28" s="121">
        <v>0</v>
      </c>
      <c r="M28" s="121">
        <v>14.94</v>
      </c>
      <c r="N28" s="24" t="s">
        <v>123</v>
      </c>
      <c r="O28" s="66">
        <v>0</v>
      </c>
      <c r="P28" s="68">
        <v>0</v>
      </c>
      <c r="Q28" s="24">
        <v>0</v>
      </c>
      <c r="R28" s="24">
        <v>0</v>
      </c>
      <c r="S28" s="126" t="s">
        <v>123</v>
      </c>
      <c r="T28" s="126" t="s">
        <v>123</v>
      </c>
      <c r="U28" s="126" t="s">
        <v>123</v>
      </c>
      <c r="V28" s="126" t="s">
        <v>123</v>
      </c>
      <c r="W28" s="126" t="s">
        <v>233</v>
      </c>
    </row>
    <row r="29" spans="1:23" ht="15.75">
      <c r="A29" s="63">
        <v>20</v>
      </c>
      <c r="B29" s="64" t="s">
        <v>138</v>
      </c>
      <c r="C29" s="119" t="s">
        <v>44</v>
      </c>
      <c r="D29" s="65" t="s">
        <v>121</v>
      </c>
      <c r="E29" s="120" t="s">
        <v>122</v>
      </c>
      <c r="F29" s="66">
        <v>68.364455098099995</v>
      </c>
      <c r="G29" s="67">
        <v>68.364455098099995</v>
      </c>
      <c r="H29" s="67">
        <v>0</v>
      </c>
      <c r="I29" s="24">
        <v>1</v>
      </c>
      <c r="J29" s="121">
        <v>72.930000000000007</v>
      </c>
      <c r="K29" s="141">
        <v>0</v>
      </c>
      <c r="L29" s="121">
        <v>0</v>
      </c>
      <c r="M29" s="121">
        <v>0</v>
      </c>
      <c r="N29" s="24">
        <v>8</v>
      </c>
      <c r="O29" s="66">
        <v>43.758000000000003</v>
      </c>
      <c r="P29" s="68">
        <v>60</v>
      </c>
      <c r="Q29" s="24">
        <v>2</v>
      </c>
      <c r="R29" s="24">
        <v>2</v>
      </c>
      <c r="S29" s="126" t="s">
        <v>123</v>
      </c>
      <c r="T29" s="126" t="s">
        <v>123</v>
      </c>
      <c r="U29" s="126" t="s">
        <v>123</v>
      </c>
      <c r="V29" s="126">
        <v>3</v>
      </c>
      <c r="W29" s="126" t="s">
        <v>222</v>
      </c>
    </row>
    <row r="30" spans="1:23" ht="15.75">
      <c r="A30" s="63">
        <v>21</v>
      </c>
      <c r="B30" s="64" t="s">
        <v>139</v>
      </c>
      <c r="C30" s="119" t="s">
        <v>195</v>
      </c>
      <c r="D30" s="65" t="s">
        <v>121</v>
      </c>
      <c r="E30" s="120" t="s">
        <v>122</v>
      </c>
      <c r="F30" s="66">
        <v>70.913708980600006</v>
      </c>
      <c r="G30" s="67">
        <v>70.913708980600006</v>
      </c>
      <c r="H30" s="67">
        <v>0</v>
      </c>
      <c r="I30" s="24">
        <v>1</v>
      </c>
      <c r="J30" s="141">
        <v>0</v>
      </c>
      <c r="K30" s="141">
        <v>0</v>
      </c>
      <c r="L30" s="121">
        <v>0</v>
      </c>
      <c r="M30" s="121">
        <v>8.16</v>
      </c>
      <c r="N30" s="24">
        <v>7</v>
      </c>
      <c r="O30" s="66">
        <v>0</v>
      </c>
      <c r="P30" s="68">
        <v>0</v>
      </c>
      <c r="Q30" s="24">
        <v>0</v>
      </c>
      <c r="R30" s="24">
        <v>0</v>
      </c>
      <c r="S30" s="126" t="s">
        <v>123</v>
      </c>
      <c r="T30" s="126" t="s">
        <v>123</v>
      </c>
      <c r="U30" s="126" t="s">
        <v>123</v>
      </c>
      <c r="V30" s="126" t="s">
        <v>123</v>
      </c>
      <c r="W30" s="126" t="s">
        <v>233</v>
      </c>
    </row>
    <row r="31" spans="1:23" ht="15.75">
      <c r="A31" s="63">
        <v>22</v>
      </c>
      <c r="B31" s="64" t="s">
        <v>139</v>
      </c>
      <c r="C31" s="119" t="s">
        <v>196</v>
      </c>
      <c r="D31" s="65" t="s">
        <v>121</v>
      </c>
      <c r="E31" s="120" t="s">
        <v>122</v>
      </c>
      <c r="F31" s="66">
        <v>0</v>
      </c>
      <c r="G31" s="67">
        <v>0</v>
      </c>
      <c r="H31" s="67">
        <v>0</v>
      </c>
      <c r="I31" s="24">
        <v>2</v>
      </c>
      <c r="J31" s="141">
        <v>0</v>
      </c>
      <c r="K31" s="141">
        <v>0</v>
      </c>
      <c r="L31" s="121">
        <v>0</v>
      </c>
      <c r="M31" s="121">
        <v>62.49</v>
      </c>
      <c r="N31" s="24" t="s">
        <v>123</v>
      </c>
      <c r="O31" s="66">
        <v>0</v>
      </c>
      <c r="P31" s="68">
        <v>0</v>
      </c>
      <c r="Q31" s="24">
        <v>0</v>
      </c>
      <c r="R31" s="24">
        <v>0</v>
      </c>
      <c r="S31" s="126" t="s">
        <v>123</v>
      </c>
      <c r="T31" s="126" t="s">
        <v>123</v>
      </c>
      <c r="U31" s="126" t="s">
        <v>123</v>
      </c>
      <c r="V31" s="126" t="s">
        <v>123</v>
      </c>
      <c r="W31" s="126" t="s">
        <v>233</v>
      </c>
    </row>
    <row r="32" spans="1:23" ht="15.75">
      <c r="A32" s="63">
        <v>23</v>
      </c>
      <c r="B32" s="64" t="s">
        <v>140</v>
      </c>
      <c r="C32" s="119" t="s">
        <v>44</v>
      </c>
      <c r="D32" s="65" t="s">
        <v>121</v>
      </c>
      <c r="E32" s="120" t="s">
        <v>122</v>
      </c>
      <c r="F32" s="66">
        <v>131.67931087599999</v>
      </c>
      <c r="G32" s="67">
        <v>131.67931087599999</v>
      </c>
      <c r="H32" s="67">
        <v>0</v>
      </c>
      <c r="I32" s="24">
        <v>2</v>
      </c>
      <c r="J32" s="121">
        <v>129.74</v>
      </c>
      <c r="K32" s="141">
        <v>0</v>
      </c>
      <c r="L32" s="121">
        <v>0</v>
      </c>
      <c r="M32" s="121">
        <v>0</v>
      </c>
      <c r="N32" s="24">
        <v>0</v>
      </c>
      <c r="O32" s="66">
        <v>0</v>
      </c>
      <c r="P32" s="68">
        <v>0</v>
      </c>
      <c r="Q32" s="24">
        <v>0</v>
      </c>
      <c r="R32" s="24">
        <v>0</v>
      </c>
      <c r="S32" s="126" t="s">
        <v>123</v>
      </c>
      <c r="T32" s="126" t="s">
        <v>123</v>
      </c>
      <c r="U32" s="126" t="s">
        <v>123</v>
      </c>
      <c r="V32" s="126" t="s">
        <v>123</v>
      </c>
      <c r="W32" s="126" t="s">
        <v>220</v>
      </c>
    </row>
    <row r="33" spans="1:23" ht="15.75">
      <c r="A33" s="63">
        <v>24</v>
      </c>
      <c r="B33" s="64" t="s">
        <v>141</v>
      </c>
      <c r="C33" s="119" t="s">
        <v>44</v>
      </c>
      <c r="D33" s="65" t="s">
        <v>121</v>
      </c>
      <c r="E33" s="120" t="s">
        <v>122</v>
      </c>
      <c r="F33" s="66">
        <v>62.516985864399999</v>
      </c>
      <c r="G33" s="67">
        <v>62.516985864399999</v>
      </c>
      <c r="H33" s="67">
        <v>0</v>
      </c>
      <c r="I33" s="24">
        <v>2</v>
      </c>
      <c r="J33" s="141">
        <v>0</v>
      </c>
      <c r="K33" s="141">
        <v>0</v>
      </c>
      <c r="L33" s="121">
        <v>0</v>
      </c>
      <c r="M33" s="121">
        <v>62.92</v>
      </c>
      <c r="N33" s="24" t="s">
        <v>123</v>
      </c>
      <c r="O33" s="66">
        <v>0</v>
      </c>
      <c r="P33" s="68">
        <v>0</v>
      </c>
      <c r="Q33" s="24">
        <v>0</v>
      </c>
      <c r="R33" s="24">
        <v>0</v>
      </c>
      <c r="S33" s="126" t="s">
        <v>123</v>
      </c>
      <c r="T33" s="126" t="s">
        <v>123</v>
      </c>
      <c r="U33" s="126" t="s">
        <v>123</v>
      </c>
      <c r="V33" s="126" t="s">
        <v>123</v>
      </c>
      <c r="W33" s="126" t="s">
        <v>233</v>
      </c>
    </row>
    <row r="34" spans="1:23" ht="15.75">
      <c r="A34" s="63">
        <v>25</v>
      </c>
      <c r="B34" s="64" t="s">
        <v>142</v>
      </c>
      <c r="C34" s="119" t="s">
        <v>195</v>
      </c>
      <c r="D34" s="65" t="s">
        <v>121</v>
      </c>
      <c r="E34" s="120" t="s">
        <v>122</v>
      </c>
      <c r="F34" s="66">
        <v>10.0612888858</v>
      </c>
      <c r="G34" s="67">
        <v>10.0612888858</v>
      </c>
      <c r="H34" s="67">
        <v>0</v>
      </c>
      <c r="I34" s="24">
        <v>1</v>
      </c>
      <c r="J34" s="141">
        <v>0</v>
      </c>
      <c r="K34" s="141">
        <v>0</v>
      </c>
      <c r="L34" s="121">
        <v>0</v>
      </c>
      <c r="M34" s="121">
        <v>2.2799999999999998</v>
      </c>
      <c r="N34" s="24">
        <v>5</v>
      </c>
      <c r="O34" s="66">
        <v>0</v>
      </c>
      <c r="P34" s="68">
        <v>0</v>
      </c>
      <c r="Q34" s="24">
        <v>0</v>
      </c>
      <c r="R34" s="24">
        <v>0</v>
      </c>
      <c r="S34" s="126" t="s">
        <v>123</v>
      </c>
      <c r="T34" s="126" t="s">
        <v>123</v>
      </c>
      <c r="U34" s="126" t="s">
        <v>123</v>
      </c>
      <c r="V34" s="126" t="s">
        <v>123</v>
      </c>
      <c r="W34" s="126" t="s">
        <v>233</v>
      </c>
    </row>
    <row r="35" spans="1:23" ht="15.75">
      <c r="A35" s="63">
        <v>26</v>
      </c>
      <c r="B35" s="64" t="s">
        <v>142</v>
      </c>
      <c r="C35" s="119" t="s">
        <v>196</v>
      </c>
      <c r="D35" s="65" t="s">
        <v>121</v>
      </c>
      <c r="E35" s="120" t="s">
        <v>122</v>
      </c>
      <c r="F35" s="66">
        <v>0</v>
      </c>
      <c r="G35" s="67">
        <v>0</v>
      </c>
      <c r="H35" s="67">
        <v>0</v>
      </c>
      <c r="I35" s="24">
        <v>2</v>
      </c>
      <c r="J35" s="141">
        <v>0</v>
      </c>
      <c r="K35" s="141">
        <v>0</v>
      </c>
      <c r="L35" s="121">
        <v>0</v>
      </c>
      <c r="M35" s="121">
        <v>5.76</v>
      </c>
      <c r="N35" s="24">
        <v>0</v>
      </c>
      <c r="O35" s="66">
        <v>0</v>
      </c>
      <c r="P35" s="68">
        <v>0</v>
      </c>
      <c r="Q35" s="24">
        <v>0</v>
      </c>
      <c r="R35" s="24">
        <v>0</v>
      </c>
      <c r="S35" s="126" t="s">
        <v>123</v>
      </c>
      <c r="T35" s="126" t="s">
        <v>123</v>
      </c>
      <c r="U35" s="126" t="s">
        <v>123</v>
      </c>
      <c r="V35" s="126" t="s">
        <v>123</v>
      </c>
      <c r="W35" s="126" t="s">
        <v>233</v>
      </c>
    </row>
    <row r="36" spans="1:23" ht="15.75">
      <c r="A36" s="63">
        <v>27</v>
      </c>
      <c r="B36" s="64" t="s">
        <v>143</v>
      </c>
      <c r="C36" s="119" t="s">
        <v>44</v>
      </c>
      <c r="D36" s="65" t="s">
        <v>121</v>
      </c>
      <c r="E36" s="120" t="s">
        <v>122</v>
      </c>
      <c r="F36" s="66">
        <v>42.9717175571</v>
      </c>
      <c r="G36" s="67">
        <v>42.9717175571</v>
      </c>
      <c r="H36" s="67">
        <v>0</v>
      </c>
      <c r="I36" s="24">
        <v>2</v>
      </c>
      <c r="J36" s="121">
        <v>42.69</v>
      </c>
      <c r="K36" s="141">
        <v>0</v>
      </c>
      <c r="L36" s="121">
        <v>0</v>
      </c>
      <c r="M36" s="121">
        <v>0</v>
      </c>
      <c r="N36" s="24">
        <v>0</v>
      </c>
      <c r="O36" s="66">
        <v>0</v>
      </c>
      <c r="P36" s="68">
        <v>0</v>
      </c>
      <c r="Q36" s="24">
        <v>0</v>
      </c>
      <c r="R36" s="24">
        <v>0</v>
      </c>
      <c r="S36" s="126" t="s">
        <v>123</v>
      </c>
      <c r="T36" s="126" t="s">
        <v>123</v>
      </c>
      <c r="U36" s="126" t="s">
        <v>123</v>
      </c>
      <c r="V36" s="126" t="s">
        <v>123</v>
      </c>
      <c r="W36" s="126" t="s">
        <v>220</v>
      </c>
    </row>
    <row r="37" spans="1:23" ht="15.75">
      <c r="A37" s="63">
        <v>28</v>
      </c>
      <c r="B37" s="64" t="s">
        <v>144</v>
      </c>
      <c r="C37" s="119" t="s">
        <v>44</v>
      </c>
      <c r="D37" s="65" t="s">
        <v>121</v>
      </c>
      <c r="E37" s="120" t="s">
        <v>122</v>
      </c>
      <c r="F37" s="66">
        <v>8.1834329881900008</v>
      </c>
      <c r="G37" s="67">
        <v>8.1834329881900008</v>
      </c>
      <c r="H37" s="67">
        <v>0</v>
      </c>
      <c r="I37" s="24">
        <v>2</v>
      </c>
      <c r="J37" s="121">
        <v>8.52</v>
      </c>
      <c r="K37" s="141">
        <v>0</v>
      </c>
      <c r="L37" s="121">
        <v>0</v>
      </c>
      <c r="M37" s="121">
        <v>0</v>
      </c>
      <c r="N37" s="24">
        <v>0</v>
      </c>
      <c r="O37" s="66">
        <v>0</v>
      </c>
      <c r="P37" s="68">
        <v>0</v>
      </c>
      <c r="Q37" s="24">
        <v>0</v>
      </c>
      <c r="R37" s="24">
        <v>0</v>
      </c>
      <c r="S37" s="126" t="s">
        <v>123</v>
      </c>
      <c r="T37" s="126" t="s">
        <v>123</v>
      </c>
      <c r="U37" s="126" t="s">
        <v>123</v>
      </c>
      <c r="V37" s="126" t="s">
        <v>123</v>
      </c>
      <c r="W37" s="126" t="s">
        <v>220</v>
      </c>
    </row>
    <row r="38" spans="1:23" ht="15.75">
      <c r="A38" s="63">
        <v>29</v>
      </c>
      <c r="B38" s="64" t="s">
        <v>145</v>
      </c>
      <c r="C38" s="119" t="s">
        <v>44</v>
      </c>
      <c r="D38" s="65" t="s">
        <v>121</v>
      </c>
      <c r="E38" s="120" t="s">
        <v>122</v>
      </c>
      <c r="F38" s="66">
        <v>64.016149947907209</v>
      </c>
      <c r="G38" s="67">
        <v>52.758862929800003</v>
      </c>
      <c r="H38" s="67">
        <v>11.257287018107201</v>
      </c>
      <c r="I38" s="24">
        <v>2</v>
      </c>
      <c r="J38" s="121">
        <v>60.55</v>
      </c>
      <c r="K38" s="141">
        <v>0</v>
      </c>
      <c r="L38" s="121">
        <v>0</v>
      </c>
      <c r="M38" s="121">
        <v>0</v>
      </c>
      <c r="N38" s="24">
        <v>0</v>
      </c>
      <c r="O38" s="66">
        <v>0</v>
      </c>
      <c r="P38" s="68">
        <v>0</v>
      </c>
      <c r="Q38" s="24">
        <v>0</v>
      </c>
      <c r="R38" s="24">
        <v>0</v>
      </c>
      <c r="S38" s="126" t="s">
        <v>123</v>
      </c>
      <c r="T38" s="126" t="s">
        <v>123</v>
      </c>
      <c r="U38" s="126" t="s">
        <v>123</v>
      </c>
      <c r="V38" s="126" t="s">
        <v>123</v>
      </c>
      <c r="W38" s="126" t="s">
        <v>220</v>
      </c>
    </row>
    <row r="39" spans="1:23" ht="15.75">
      <c r="A39" s="63">
        <v>30</v>
      </c>
      <c r="B39" s="64" t="s">
        <v>146</v>
      </c>
      <c r="C39" s="119" t="s">
        <v>195</v>
      </c>
      <c r="D39" s="65" t="s">
        <v>121</v>
      </c>
      <c r="E39" s="120" t="s">
        <v>122</v>
      </c>
      <c r="F39" s="66">
        <v>162.38094052963169</v>
      </c>
      <c r="G39" s="67">
        <v>81.238615108700003</v>
      </c>
      <c r="H39" s="67">
        <v>81.142325420931698</v>
      </c>
      <c r="I39" s="24">
        <v>1</v>
      </c>
      <c r="J39" s="121">
        <v>0</v>
      </c>
      <c r="K39" s="141">
        <v>155.41</v>
      </c>
      <c r="L39" s="121">
        <v>0</v>
      </c>
      <c r="M39" s="121">
        <v>0</v>
      </c>
      <c r="N39" s="24">
        <v>14</v>
      </c>
      <c r="O39" s="66">
        <v>0</v>
      </c>
      <c r="P39" s="68">
        <v>0</v>
      </c>
      <c r="Q39" s="24">
        <v>0</v>
      </c>
      <c r="R39" s="24">
        <v>0</v>
      </c>
      <c r="S39" s="126" t="s">
        <v>123</v>
      </c>
      <c r="T39" s="126" t="s">
        <v>123</v>
      </c>
      <c r="U39" s="126" t="s">
        <v>123</v>
      </c>
      <c r="V39" s="126" t="s">
        <v>123</v>
      </c>
      <c r="W39" s="126" t="s">
        <v>220</v>
      </c>
    </row>
    <row r="40" spans="1:23" ht="15.75">
      <c r="A40" s="63">
        <v>31</v>
      </c>
      <c r="B40" s="64" t="s">
        <v>146</v>
      </c>
      <c r="C40" s="119" t="s">
        <v>196</v>
      </c>
      <c r="D40" s="65" t="s">
        <v>121</v>
      </c>
      <c r="E40" s="120" t="s">
        <v>122</v>
      </c>
      <c r="F40" s="66">
        <v>0</v>
      </c>
      <c r="G40" s="67">
        <v>0</v>
      </c>
      <c r="H40" s="67">
        <v>0</v>
      </c>
      <c r="I40" s="24">
        <v>2</v>
      </c>
      <c r="J40" s="121">
        <v>0</v>
      </c>
      <c r="K40" s="141">
        <v>6.97</v>
      </c>
      <c r="L40" s="121">
        <v>0</v>
      </c>
      <c r="M40" s="121">
        <v>0</v>
      </c>
      <c r="N40" s="24">
        <v>0</v>
      </c>
      <c r="O40" s="66">
        <v>0</v>
      </c>
      <c r="P40" s="68">
        <v>0</v>
      </c>
      <c r="Q40" s="24">
        <v>0</v>
      </c>
      <c r="R40" s="24">
        <v>0</v>
      </c>
      <c r="S40" s="126" t="s">
        <v>123</v>
      </c>
      <c r="T40" s="126" t="s">
        <v>123</v>
      </c>
      <c r="U40" s="126" t="s">
        <v>123</v>
      </c>
      <c r="V40" s="126" t="s">
        <v>123</v>
      </c>
      <c r="W40" s="126"/>
    </row>
    <row r="41" spans="1:23" ht="15.75">
      <c r="A41" s="63">
        <v>32</v>
      </c>
      <c r="B41" s="64" t="s">
        <v>147</v>
      </c>
      <c r="C41" s="119" t="s">
        <v>44</v>
      </c>
      <c r="D41" s="65" t="s">
        <v>121</v>
      </c>
      <c r="E41" s="120" t="s">
        <v>122</v>
      </c>
      <c r="F41" s="66">
        <v>26.47472300230681</v>
      </c>
      <c r="G41" s="67">
        <v>2.16787765648</v>
      </c>
      <c r="H41" s="67">
        <v>24.306845345826812</v>
      </c>
      <c r="I41" s="24">
        <v>1</v>
      </c>
      <c r="J41" s="121">
        <v>0</v>
      </c>
      <c r="K41" s="141">
        <v>25.28</v>
      </c>
      <c r="L41" s="121">
        <v>0</v>
      </c>
      <c r="M41" s="121">
        <v>0</v>
      </c>
      <c r="N41" s="24">
        <v>10</v>
      </c>
      <c r="O41" s="66">
        <v>0</v>
      </c>
      <c r="P41" s="68">
        <v>0</v>
      </c>
      <c r="Q41" s="24">
        <v>0</v>
      </c>
      <c r="R41" s="24">
        <v>0</v>
      </c>
      <c r="S41" s="126" t="s">
        <v>123</v>
      </c>
      <c r="T41" s="126" t="s">
        <v>123</v>
      </c>
      <c r="U41" s="126" t="s">
        <v>123</v>
      </c>
      <c r="V41" s="126" t="s">
        <v>123</v>
      </c>
      <c r="W41" s="126" t="s">
        <v>220</v>
      </c>
    </row>
    <row r="42" spans="1:23" ht="15.75">
      <c r="A42" s="63">
        <v>33</v>
      </c>
      <c r="B42" s="64" t="s">
        <v>148</v>
      </c>
      <c r="C42" s="119" t="s">
        <v>44</v>
      </c>
      <c r="D42" s="65" t="s">
        <v>121</v>
      </c>
      <c r="E42" s="120" t="s">
        <v>122</v>
      </c>
      <c r="F42" s="66">
        <v>14.5445722539</v>
      </c>
      <c r="G42" s="67">
        <v>14.5445722539</v>
      </c>
      <c r="H42" s="67">
        <v>0</v>
      </c>
      <c r="I42" s="24">
        <v>2</v>
      </c>
      <c r="J42" s="121">
        <v>15.5</v>
      </c>
      <c r="K42" s="141">
        <v>0</v>
      </c>
      <c r="L42" s="121">
        <v>0</v>
      </c>
      <c r="M42" s="121">
        <v>0</v>
      </c>
      <c r="N42" s="24">
        <v>0</v>
      </c>
      <c r="O42" s="66">
        <v>0</v>
      </c>
      <c r="P42" s="68">
        <v>0</v>
      </c>
      <c r="Q42" s="24">
        <v>0</v>
      </c>
      <c r="R42" s="24">
        <v>0</v>
      </c>
      <c r="S42" s="126" t="s">
        <v>123</v>
      </c>
      <c r="T42" s="126" t="s">
        <v>123</v>
      </c>
      <c r="U42" s="126" t="s">
        <v>123</v>
      </c>
      <c r="V42" s="126" t="s">
        <v>123</v>
      </c>
      <c r="W42" s="126"/>
    </row>
    <row r="43" spans="1:23" ht="15.75">
      <c r="A43" s="63">
        <v>34</v>
      </c>
      <c r="B43" s="64" t="s">
        <v>149</v>
      </c>
      <c r="C43" s="119" t="s">
        <v>195</v>
      </c>
      <c r="D43" s="65" t="s">
        <v>121</v>
      </c>
      <c r="E43" s="120" t="s">
        <v>122</v>
      </c>
      <c r="F43" s="66">
        <v>7.6706653946300003</v>
      </c>
      <c r="G43" s="67">
        <v>7.6706653946300003</v>
      </c>
      <c r="H43" s="67">
        <v>0</v>
      </c>
      <c r="I43" s="24">
        <v>1</v>
      </c>
      <c r="J43" s="121">
        <v>2.64</v>
      </c>
      <c r="K43" s="141">
        <v>0</v>
      </c>
      <c r="L43" s="121">
        <v>0</v>
      </c>
      <c r="M43" s="121">
        <v>0</v>
      </c>
      <c r="N43" s="24">
        <v>8</v>
      </c>
      <c r="O43" s="66">
        <v>2.1120000000000001</v>
      </c>
      <c r="P43" s="68">
        <v>60</v>
      </c>
      <c r="Q43" s="24">
        <v>2</v>
      </c>
      <c r="R43" s="24">
        <v>2</v>
      </c>
      <c r="S43" s="126" t="s">
        <v>123</v>
      </c>
      <c r="T43" s="126" t="s">
        <v>123</v>
      </c>
      <c r="U43" s="126" t="s">
        <v>123</v>
      </c>
      <c r="V43" s="126">
        <v>2</v>
      </c>
      <c r="W43" s="126" t="s">
        <v>223</v>
      </c>
    </row>
    <row r="44" spans="1:23" ht="15.75">
      <c r="A44" s="63">
        <v>35</v>
      </c>
      <c r="B44" s="64" t="s">
        <v>149</v>
      </c>
      <c r="C44" s="119" t="s">
        <v>196</v>
      </c>
      <c r="D44" s="65" t="s">
        <v>121</v>
      </c>
      <c r="E44" s="120" t="s">
        <v>122</v>
      </c>
      <c r="F44" s="66">
        <v>0</v>
      </c>
      <c r="G44" s="67">
        <v>0</v>
      </c>
      <c r="H44" s="67">
        <v>0</v>
      </c>
      <c r="I44" s="24">
        <v>2</v>
      </c>
      <c r="J44" s="121">
        <v>5.03</v>
      </c>
      <c r="K44" s="141">
        <v>0</v>
      </c>
      <c r="L44" s="121">
        <v>0</v>
      </c>
      <c r="M44" s="121">
        <v>0</v>
      </c>
      <c r="N44" s="24">
        <v>0</v>
      </c>
      <c r="O44" s="66">
        <v>0</v>
      </c>
      <c r="P44" s="68">
        <v>0</v>
      </c>
      <c r="Q44" s="24">
        <v>0</v>
      </c>
      <c r="R44" s="24">
        <v>0</v>
      </c>
      <c r="S44" s="126" t="s">
        <v>123</v>
      </c>
      <c r="T44" s="126" t="s">
        <v>123</v>
      </c>
      <c r="U44" s="126" t="s">
        <v>123</v>
      </c>
      <c r="V44" s="126" t="s">
        <v>123</v>
      </c>
      <c r="W44" s="126"/>
    </row>
    <row r="45" spans="1:23" ht="15.75">
      <c r="A45" s="63">
        <v>36</v>
      </c>
      <c r="B45" s="64" t="s">
        <v>150</v>
      </c>
      <c r="C45" s="119" t="s">
        <v>195</v>
      </c>
      <c r="D45" s="65" t="s">
        <v>121</v>
      </c>
      <c r="E45" s="120" t="s">
        <v>122</v>
      </c>
      <c r="F45" s="66">
        <v>55.126552630022999</v>
      </c>
      <c r="G45" s="67">
        <v>7.1223044490599996</v>
      </c>
      <c r="H45" s="67">
        <v>48.004248180963003</v>
      </c>
      <c r="I45" s="24">
        <v>1</v>
      </c>
      <c r="J45" s="121">
        <v>0</v>
      </c>
      <c r="K45" s="141">
        <v>43.84</v>
      </c>
      <c r="L45" s="121">
        <v>0</v>
      </c>
      <c r="M45" s="121">
        <v>0</v>
      </c>
      <c r="N45" s="24">
        <v>20</v>
      </c>
      <c r="O45" s="66">
        <v>0</v>
      </c>
      <c r="P45" s="68">
        <v>0</v>
      </c>
      <c r="Q45" s="24">
        <v>0</v>
      </c>
      <c r="R45" s="24">
        <v>0</v>
      </c>
      <c r="S45" s="126" t="s">
        <v>123</v>
      </c>
      <c r="T45" s="126" t="s">
        <v>123</v>
      </c>
      <c r="U45" s="126" t="s">
        <v>123</v>
      </c>
      <c r="V45" s="126" t="s">
        <v>123</v>
      </c>
      <c r="W45" s="126"/>
    </row>
    <row r="46" spans="1:23" ht="15.75">
      <c r="A46" s="63">
        <v>37</v>
      </c>
      <c r="B46" s="64" t="s">
        <v>150</v>
      </c>
      <c r="C46" s="119" t="s">
        <v>196</v>
      </c>
      <c r="D46" s="65" t="s">
        <v>121</v>
      </c>
      <c r="E46" s="120" t="s">
        <v>122</v>
      </c>
      <c r="F46" s="66">
        <v>0</v>
      </c>
      <c r="G46" s="67">
        <v>0</v>
      </c>
      <c r="H46" s="67">
        <v>0</v>
      </c>
      <c r="I46" s="24">
        <v>1</v>
      </c>
      <c r="J46" s="121">
        <v>0</v>
      </c>
      <c r="K46" s="141">
        <v>10.91</v>
      </c>
      <c r="L46" s="121">
        <v>0</v>
      </c>
      <c r="M46" s="121">
        <v>0</v>
      </c>
      <c r="N46" s="24">
        <v>20</v>
      </c>
      <c r="O46" s="66">
        <v>0</v>
      </c>
      <c r="P46" s="68">
        <v>0</v>
      </c>
      <c r="Q46" s="24">
        <v>0</v>
      </c>
      <c r="R46" s="24">
        <v>0</v>
      </c>
      <c r="S46" s="126" t="s">
        <v>123</v>
      </c>
      <c r="T46" s="126" t="s">
        <v>123</v>
      </c>
      <c r="U46" s="126" t="s">
        <v>123</v>
      </c>
      <c r="V46" s="126" t="s">
        <v>123</v>
      </c>
      <c r="W46" s="126"/>
    </row>
    <row r="47" spans="1:23" ht="15.75">
      <c r="A47" s="63">
        <v>38</v>
      </c>
      <c r="B47" s="64" t="s">
        <v>151</v>
      </c>
      <c r="C47" s="119" t="s">
        <v>44</v>
      </c>
      <c r="D47" s="65" t="s">
        <v>121</v>
      </c>
      <c r="E47" s="120" t="s">
        <v>122</v>
      </c>
      <c r="F47" s="66">
        <v>20.760010530599999</v>
      </c>
      <c r="G47" s="67">
        <v>20.760010530599999</v>
      </c>
      <c r="H47" s="67">
        <v>0</v>
      </c>
      <c r="I47" s="24">
        <v>1</v>
      </c>
      <c r="J47" s="121">
        <v>0</v>
      </c>
      <c r="K47" s="141">
        <v>0</v>
      </c>
      <c r="L47" s="121">
        <v>0</v>
      </c>
      <c r="M47" s="121">
        <v>42.6</v>
      </c>
      <c r="N47" s="24">
        <v>5</v>
      </c>
      <c r="O47" s="66">
        <v>0</v>
      </c>
      <c r="P47" s="68">
        <v>0</v>
      </c>
      <c r="Q47" s="24">
        <v>0</v>
      </c>
      <c r="R47" s="24">
        <v>0</v>
      </c>
      <c r="S47" s="126" t="s">
        <v>123</v>
      </c>
      <c r="T47" s="126" t="s">
        <v>123</v>
      </c>
      <c r="U47" s="126" t="s">
        <v>123</v>
      </c>
      <c r="V47" s="126" t="s">
        <v>123</v>
      </c>
      <c r="W47" s="126" t="s">
        <v>233</v>
      </c>
    </row>
    <row r="48" spans="1:23" ht="15.75">
      <c r="A48" s="63">
        <v>39</v>
      </c>
      <c r="B48" s="64" t="s">
        <v>152</v>
      </c>
      <c r="C48" s="119" t="s">
        <v>195</v>
      </c>
      <c r="D48" s="65" t="s">
        <v>121</v>
      </c>
      <c r="E48" s="120" t="s">
        <v>122</v>
      </c>
      <c r="F48" s="66">
        <v>83.456516761299994</v>
      </c>
      <c r="G48" s="67">
        <v>83.456516761299994</v>
      </c>
      <c r="H48" s="67">
        <v>0</v>
      </c>
      <c r="I48" s="24">
        <v>1</v>
      </c>
      <c r="J48" s="121">
        <v>32.590000000000003</v>
      </c>
      <c r="K48" s="141">
        <v>0</v>
      </c>
      <c r="L48" s="121">
        <v>0</v>
      </c>
      <c r="M48" s="121">
        <v>0</v>
      </c>
      <c r="N48" s="24">
        <v>9</v>
      </c>
      <c r="O48" s="66">
        <v>19.554000000000002</v>
      </c>
      <c r="P48" s="68">
        <v>60</v>
      </c>
      <c r="Q48" s="24">
        <v>2</v>
      </c>
      <c r="R48" s="24">
        <v>2</v>
      </c>
      <c r="S48" s="126" t="s">
        <v>123</v>
      </c>
      <c r="T48" s="126" t="s">
        <v>123</v>
      </c>
      <c r="U48" s="126" t="s">
        <v>123</v>
      </c>
      <c r="V48" s="126">
        <v>2</v>
      </c>
      <c r="W48" s="126" t="s">
        <v>224</v>
      </c>
    </row>
    <row r="49" spans="1:23" ht="15.75">
      <c r="A49" s="63">
        <v>40</v>
      </c>
      <c r="B49" s="64" t="s">
        <v>152</v>
      </c>
      <c r="C49" s="119" t="s">
        <v>196</v>
      </c>
      <c r="D49" s="65" t="s">
        <v>121</v>
      </c>
      <c r="E49" s="120" t="s">
        <v>122</v>
      </c>
      <c r="F49" s="66">
        <v>0</v>
      </c>
      <c r="G49" s="67">
        <v>0</v>
      </c>
      <c r="H49" s="67">
        <v>0</v>
      </c>
      <c r="I49" s="24">
        <v>2</v>
      </c>
      <c r="J49" s="121">
        <v>45.09</v>
      </c>
      <c r="K49" s="141">
        <v>0</v>
      </c>
      <c r="L49" s="121">
        <v>0</v>
      </c>
      <c r="M49" s="121">
        <v>0</v>
      </c>
      <c r="N49" s="24">
        <v>0</v>
      </c>
      <c r="O49" s="66">
        <v>0</v>
      </c>
      <c r="P49" s="68">
        <v>0</v>
      </c>
      <c r="Q49" s="24">
        <v>0</v>
      </c>
      <c r="R49" s="24">
        <v>0</v>
      </c>
      <c r="S49" s="126" t="s">
        <v>123</v>
      </c>
      <c r="T49" s="126" t="s">
        <v>123</v>
      </c>
      <c r="U49" s="126" t="s">
        <v>123</v>
      </c>
      <c r="V49" s="126" t="s">
        <v>123</v>
      </c>
      <c r="W49" s="126"/>
    </row>
    <row r="50" spans="1:23" ht="15.75">
      <c r="A50" s="63">
        <v>41</v>
      </c>
      <c r="B50" s="64" t="s">
        <v>153</v>
      </c>
      <c r="C50" s="119" t="s">
        <v>44</v>
      </c>
      <c r="D50" s="65" t="s">
        <v>121</v>
      </c>
      <c r="E50" s="120" t="s">
        <v>122</v>
      </c>
      <c r="F50" s="66">
        <v>19.689954844199999</v>
      </c>
      <c r="G50" s="67">
        <v>19.689954844199999</v>
      </c>
      <c r="H50" s="67">
        <v>0</v>
      </c>
      <c r="I50" s="24">
        <v>2</v>
      </c>
      <c r="J50" s="121">
        <v>21.28</v>
      </c>
      <c r="K50" s="141">
        <v>0</v>
      </c>
      <c r="L50" s="121">
        <v>0</v>
      </c>
      <c r="M50" s="121">
        <v>0</v>
      </c>
      <c r="N50" s="24" t="s">
        <v>123</v>
      </c>
      <c r="O50" s="66">
        <v>0</v>
      </c>
      <c r="P50" s="68">
        <v>0</v>
      </c>
      <c r="Q50" s="24">
        <v>0</v>
      </c>
      <c r="R50" s="24">
        <v>0</v>
      </c>
      <c r="S50" s="126" t="s">
        <v>123</v>
      </c>
      <c r="T50" s="126" t="s">
        <v>123</v>
      </c>
      <c r="U50" s="126" t="s">
        <v>123</v>
      </c>
      <c r="V50" s="126" t="s">
        <v>123</v>
      </c>
      <c r="W50" s="126"/>
    </row>
    <row r="51" spans="1:23" ht="15.75">
      <c r="A51" s="63">
        <v>42</v>
      </c>
      <c r="B51" s="64" t="s">
        <v>154</v>
      </c>
      <c r="C51" s="119" t="s">
        <v>195</v>
      </c>
      <c r="D51" s="65" t="s">
        <v>121</v>
      </c>
      <c r="E51" s="120" t="s">
        <v>122</v>
      </c>
      <c r="F51" s="66">
        <v>25.274349740400002</v>
      </c>
      <c r="G51" s="67">
        <v>25.274349740400002</v>
      </c>
      <c r="H51" s="67">
        <v>0</v>
      </c>
      <c r="I51" s="24">
        <v>1</v>
      </c>
      <c r="J51" s="141">
        <v>0</v>
      </c>
      <c r="K51" s="141">
        <v>0</v>
      </c>
      <c r="L51" s="121">
        <v>0</v>
      </c>
      <c r="M51" s="121">
        <v>15.29</v>
      </c>
      <c r="N51" s="24">
        <v>4</v>
      </c>
      <c r="O51" s="66">
        <v>0</v>
      </c>
      <c r="P51" s="68">
        <v>0</v>
      </c>
      <c r="Q51" s="24">
        <v>0</v>
      </c>
      <c r="R51" s="24">
        <v>0</v>
      </c>
      <c r="S51" s="126" t="s">
        <v>123</v>
      </c>
      <c r="T51" s="126" t="s">
        <v>123</v>
      </c>
      <c r="U51" s="126" t="s">
        <v>123</v>
      </c>
      <c r="V51" s="126" t="s">
        <v>123</v>
      </c>
      <c r="W51" s="126" t="s">
        <v>233</v>
      </c>
    </row>
    <row r="52" spans="1:23" ht="15.75">
      <c r="A52" s="63">
        <v>43</v>
      </c>
      <c r="B52" s="64" t="s">
        <v>154</v>
      </c>
      <c r="C52" s="119" t="s">
        <v>196</v>
      </c>
      <c r="D52" s="65" t="s">
        <v>121</v>
      </c>
      <c r="E52" s="120" t="s">
        <v>122</v>
      </c>
      <c r="F52" s="66">
        <v>0</v>
      </c>
      <c r="G52" s="67">
        <v>0</v>
      </c>
      <c r="H52" s="67">
        <v>0</v>
      </c>
      <c r="I52" s="24">
        <v>2</v>
      </c>
      <c r="J52" s="141">
        <v>0</v>
      </c>
      <c r="K52" s="141">
        <v>0</v>
      </c>
      <c r="L52" s="121">
        <v>0</v>
      </c>
      <c r="M52" s="121">
        <v>10.15</v>
      </c>
      <c r="N52" s="24">
        <v>0</v>
      </c>
      <c r="O52" s="66">
        <v>0</v>
      </c>
      <c r="P52" s="68">
        <v>0</v>
      </c>
      <c r="Q52" s="24">
        <v>0</v>
      </c>
      <c r="R52" s="24">
        <v>0</v>
      </c>
      <c r="S52" s="126" t="s">
        <v>123</v>
      </c>
      <c r="T52" s="126" t="s">
        <v>123</v>
      </c>
      <c r="U52" s="126" t="s">
        <v>123</v>
      </c>
      <c r="V52" s="126" t="s">
        <v>123</v>
      </c>
      <c r="W52" s="126" t="s">
        <v>233</v>
      </c>
    </row>
    <row r="53" spans="1:23" ht="15.75">
      <c r="A53" s="63">
        <v>44</v>
      </c>
      <c r="B53" s="64" t="s">
        <v>155</v>
      </c>
      <c r="C53" s="119" t="s">
        <v>44</v>
      </c>
      <c r="D53" s="65" t="s">
        <v>121</v>
      </c>
      <c r="E53" s="120" t="s">
        <v>122</v>
      </c>
      <c r="F53" s="66">
        <v>13.719574916599999</v>
      </c>
      <c r="G53" s="67">
        <v>13.719574916599999</v>
      </c>
      <c r="H53" s="67">
        <v>0</v>
      </c>
      <c r="I53" s="24">
        <v>1</v>
      </c>
      <c r="J53" s="141">
        <v>0</v>
      </c>
      <c r="K53" s="141">
        <v>0</v>
      </c>
      <c r="L53" s="121">
        <v>0</v>
      </c>
      <c r="M53" s="121">
        <v>18.5</v>
      </c>
      <c r="N53" s="24">
        <v>10</v>
      </c>
      <c r="O53" s="66">
        <v>0</v>
      </c>
      <c r="P53" s="68">
        <v>0</v>
      </c>
      <c r="Q53" s="24">
        <v>0</v>
      </c>
      <c r="R53" s="24">
        <v>0</v>
      </c>
      <c r="S53" s="126" t="s">
        <v>123</v>
      </c>
      <c r="T53" s="126" t="s">
        <v>123</v>
      </c>
      <c r="U53" s="126" t="s">
        <v>123</v>
      </c>
      <c r="V53" s="126" t="s">
        <v>123</v>
      </c>
      <c r="W53" s="126" t="s">
        <v>233</v>
      </c>
    </row>
    <row r="54" spans="1:23" ht="15.75">
      <c r="A54" s="63">
        <v>45</v>
      </c>
      <c r="B54" s="64" t="s">
        <v>156</v>
      </c>
      <c r="C54" s="119" t="s">
        <v>195</v>
      </c>
      <c r="D54" s="65" t="s">
        <v>121</v>
      </c>
      <c r="E54" s="120" t="s">
        <v>122</v>
      </c>
      <c r="F54" s="66">
        <v>18.617692936600001</v>
      </c>
      <c r="G54" s="67">
        <v>18.617692936600001</v>
      </c>
      <c r="H54" s="67">
        <v>0</v>
      </c>
      <c r="I54" s="24">
        <v>1</v>
      </c>
      <c r="J54" s="141">
        <v>0</v>
      </c>
      <c r="K54" s="141">
        <v>0</v>
      </c>
      <c r="L54" s="121">
        <v>0</v>
      </c>
      <c r="M54" s="121">
        <v>17.829999999999998</v>
      </c>
      <c r="N54" s="24">
        <v>10</v>
      </c>
      <c r="O54" s="66">
        <v>0</v>
      </c>
      <c r="P54" s="68">
        <v>0</v>
      </c>
      <c r="Q54" s="24">
        <v>0</v>
      </c>
      <c r="R54" s="24">
        <v>0</v>
      </c>
      <c r="S54" s="126" t="s">
        <v>123</v>
      </c>
      <c r="T54" s="126" t="s">
        <v>123</v>
      </c>
      <c r="U54" s="126" t="s">
        <v>123</v>
      </c>
      <c r="V54" s="126" t="s">
        <v>123</v>
      </c>
      <c r="W54" s="126" t="s">
        <v>233</v>
      </c>
    </row>
    <row r="55" spans="1:23" ht="15.75">
      <c r="A55" s="63">
        <v>46</v>
      </c>
      <c r="B55" s="64" t="s">
        <v>156</v>
      </c>
      <c r="C55" s="119" t="s">
        <v>196</v>
      </c>
      <c r="D55" s="65" t="s">
        <v>121</v>
      </c>
      <c r="E55" s="120" t="s">
        <v>122</v>
      </c>
      <c r="F55" s="66">
        <v>0</v>
      </c>
      <c r="G55" s="67">
        <v>0</v>
      </c>
      <c r="H55" s="67">
        <v>0</v>
      </c>
      <c r="I55" s="24">
        <v>2</v>
      </c>
      <c r="J55" s="141">
        <v>0</v>
      </c>
      <c r="K55" s="141">
        <v>0</v>
      </c>
      <c r="L55" s="121">
        <v>0</v>
      </c>
      <c r="M55" s="121">
        <v>1</v>
      </c>
      <c r="N55" s="24">
        <v>0</v>
      </c>
      <c r="O55" s="66">
        <v>0</v>
      </c>
      <c r="P55" s="68">
        <v>0</v>
      </c>
      <c r="Q55" s="24">
        <v>0</v>
      </c>
      <c r="R55" s="24">
        <v>0</v>
      </c>
      <c r="S55" s="126" t="s">
        <v>123</v>
      </c>
      <c r="T55" s="126" t="s">
        <v>123</v>
      </c>
      <c r="U55" s="126" t="s">
        <v>123</v>
      </c>
      <c r="V55" s="126" t="s">
        <v>123</v>
      </c>
      <c r="W55" s="126" t="s">
        <v>233</v>
      </c>
    </row>
    <row r="56" spans="1:23" ht="15.75">
      <c r="A56" s="63">
        <v>47</v>
      </c>
      <c r="B56" s="64" t="s">
        <v>157</v>
      </c>
      <c r="C56" s="119" t="s">
        <v>195</v>
      </c>
      <c r="D56" s="65" t="s">
        <v>121</v>
      </c>
      <c r="E56" s="120" t="s">
        <v>122</v>
      </c>
      <c r="F56" s="66">
        <v>22.946513318099999</v>
      </c>
      <c r="G56" s="67">
        <v>22.946513318099999</v>
      </c>
      <c r="H56" s="67">
        <v>0</v>
      </c>
      <c r="I56" s="24">
        <v>1</v>
      </c>
      <c r="J56" s="141">
        <v>0</v>
      </c>
      <c r="K56" s="141">
        <v>0</v>
      </c>
      <c r="L56" s="121">
        <v>0</v>
      </c>
      <c r="M56" s="121">
        <v>16.850000000000001</v>
      </c>
      <c r="N56" s="24">
        <v>2</v>
      </c>
      <c r="O56" s="66">
        <v>0</v>
      </c>
      <c r="P56" s="68">
        <v>0</v>
      </c>
      <c r="Q56" s="24">
        <v>0</v>
      </c>
      <c r="R56" s="24">
        <v>0</v>
      </c>
      <c r="S56" s="126" t="s">
        <v>123</v>
      </c>
      <c r="T56" s="126" t="s">
        <v>123</v>
      </c>
      <c r="U56" s="126" t="s">
        <v>123</v>
      </c>
      <c r="V56" s="126" t="s">
        <v>123</v>
      </c>
      <c r="W56" s="126" t="s">
        <v>233</v>
      </c>
    </row>
    <row r="57" spans="1:23" ht="15.75">
      <c r="A57" s="63">
        <v>48</v>
      </c>
      <c r="B57" s="64" t="s">
        <v>157</v>
      </c>
      <c r="C57" s="119" t="s">
        <v>196</v>
      </c>
      <c r="D57" s="65" t="s">
        <v>121</v>
      </c>
      <c r="E57" s="120" t="s">
        <v>122</v>
      </c>
      <c r="F57" s="66">
        <v>0</v>
      </c>
      <c r="G57" s="67">
        <v>0</v>
      </c>
      <c r="H57" s="67">
        <v>0</v>
      </c>
      <c r="I57" s="24">
        <v>2</v>
      </c>
      <c r="J57" s="141">
        <v>0</v>
      </c>
      <c r="K57" s="141">
        <v>0</v>
      </c>
      <c r="L57" s="121">
        <v>0</v>
      </c>
      <c r="M57" s="121">
        <v>6.28</v>
      </c>
      <c r="N57" s="24">
        <v>0</v>
      </c>
      <c r="O57" s="66">
        <v>0</v>
      </c>
      <c r="P57" s="68">
        <v>0</v>
      </c>
      <c r="Q57" s="24">
        <v>0</v>
      </c>
      <c r="R57" s="24">
        <v>0</v>
      </c>
      <c r="S57" s="126" t="s">
        <v>123</v>
      </c>
      <c r="T57" s="126" t="s">
        <v>123</v>
      </c>
      <c r="U57" s="126" t="s">
        <v>123</v>
      </c>
      <c r="V57" s="126" t="s">
        <v>123</v>
      </c>
      <c r="W57" s="126" t="s">
        <v>233</v>
      </c>
    </row>
    <row r="58" spans="1:23" ht="15.75">
      <c r="A58" s="63">
        <v>49</v>
      </c>
      <c r="B58" s="64" t="s">
        <v>158</v>
      </c>
      <c r="C58" s="119" t="s">
        <v>195</v>
      </c>
      <c r="D58" s="65" t="s">
        <v>121</v>
      </c>
      <c r="E58" s="120" t="s">
        <v>122</v>
      </c>
      <c r="F58" s="66">
        <v>51.853667019699998</v>
      </c>
      <c r="G58" s="67">
        <v>51.853667019699998</v>
      </c>
      <c r="H58" s="67">
        <v>0</v>
      </c>
      <c r="I58" s="24">
        <v>1</v>
      </c>
      <c r="J58" s="141">
        <v>0</v>
      </c>
      <c r="K58" s="141">
        <v>0</v>
      </c>
      <c r="L58" s="121">
        <v>0</v>
      </c>
      <c r="M58" s="121">
        <v>42.28</v>
      </c>
      <c r="N58" s="24">
        <v>5</v>
      </c>
      <c r="O58" s="66">
        <v>0</v>
      </c>
      <c r="P58" s="68">
        <v>0</v>
      </c>
      <c r="Q58" s="24">
        <v>0</v>
      </c>
      <c r="R58" s="24">
        <v>0</v>
      </c>
      <c r="S58" s="126" t="s">
        <v>123</v>
      </c>
      <c r="T58" s="126" t="s">
        <v>123</v>
      </c>
      <c r="U58" s="126" t="s">
        <v>123</v>
      </c>
      <c r="V58" s="126" t="s">
        <v>123</v>
      </c>
      <c r="W58" s="126" t="s">
        <v>233</v>
      </c>
    </row>
    <row r="59" spans="1:23" ht="15.75">
      <c r="A59" s="63">
        <v>50</v>
      </c>
      <c r="B59" s="64" t="s">
        <v>158</v>
      </c>
      <c r="C59" s="119" t="s">
        <v>196</v>
      </c>
      <c r="D59" s="65" t="s">
        <v>121</v>
      </c>
      <c r="E59" s="120" t="s">
        <v>122</v>
      </c>
      <c r="F59" s="66">
        <v>0</v>
      </c>
      <c r="G59" s="67">
        <v>0</v>
      </c>
      <c r="H59" s="67">
        <v>0</v>
      </c>
      <c r="I59" s="24">
        <v>2</v>
      </c>
      <c r="J59" s="141">
        <v>0</v>
      </c>
      <c r="K59" s="141">
        <v>0</v>
      </c>
      <c r="L59" s="121">
        <v>0</v>
      </c>
      <c r="M59" s="121">
        <v>10.6</v>
      </c>
      <c r="N59" s="24">
        <v>0</v>
      </c>
      <c r="O59" s="66">
        <v>0</v>
      </c>
      <c r="P59" s="68">
        <v>0</v>
      </c>
      <c r="Q59" s="24">
        <v>0</v>
      </c>
      <c r="R59" s="24">
        <v>0</v>
      </c>
      <c r="S59" s="126" t="s">
        <v>123</v>
      </c>
      <c r="T59" s="126" t="s">
        <v>123</v>
      </c>
      <c r="U59" s="126" t="s">
        <v>123</v>
      </c>
      <c r="V59" s="126" t="s">
        <v>123</v>
      </c>
      <c r="W59" s="126" t="s">
        <v>237</v>
      </c>
    </row>
    <row r="60" spans="1:23" ht="15.75">
      <c r="A60" s="63">
        <v>51</v>
      </c>
      <c r="B60" s="64" t="s">
        <v>159</v>
      </c>
      <c r="C60" s="119" t="s">
        <v>44</v>
      </c>
      <c r="D60" s="65" t="s">
        <v>121</v>
      </c>
      <c r="E60" s="120" t="s">
        <v>122</v>
      </c>
      <c r="F60" s="66">
        <v>9.8001177325000004</v>
      </c>
      <c r="G60" s="67">
        <v>9.8001177325000004</v>
      </c>
      <c r="H60" s="67">
        <v>0</v>
      </c>
      <c r="I60" s="24">
        <v>1</v>
      </c>
      <c r="J60" s="121">
        <v>34.31</v>
      </c>
      <c r="K60" s="141">
        <v>0</v>
      </c>
      <c r="L60" s="121">
        <v>0</v>
      </c>
      <c r="M60" s="121">
        <v>0</v>
      </c>
      <c r="N60" s="24">
        <v>13</v>
      </c>
      <c r="O60" s="66">
        <v>20.586000000000002</v>
      </c>
      <c r="P60" s="68">
        <v>60</v>
      </c>
      <c r="Q60" s="24">
        <v>2</v>
      </c>
      <c r="R60" s="24">
        <v>2</v>
      </c>
      <c r="S60" s="126" t="s">
        <v>123</v>
      </c>
      <c r="T60" s="126" t="s">
        <v>123</v>
      </c>
      <c r="U60" s="126" t="s">
        <v>123</v>
      </c>
      <c r="V60" s="126">
        <v>2</v>
      </c>
      <c r="W60" s="126" t="s">
        <v>225</v>
      </c>
    </row>
    <row r="61" spans="1:23" ht="15.75">
      <c r="A61" s="63">
        <v>52</v>
      </c>
      <c r="B61" s="64" t="s">
        <v>160</v>
      </c>
      <c r="C61" s="119" t="s">
        <v>195</v>
      </c>
      <c r="D61" s="65" t="s">
        <v>121</v>
      </c>
      <c r="E61" s="120" t="s">
        <v>122</v>
      </c>
      <c r="F61" s="66">
        <v>40.5072252748</v>
      </c>
      <c r="G61" s="67">
        <v>40.5072252748</v>
      </c>
      <c r="H61" s="67">
        <v>0</v>
      </c>
      <c r="I61" s="24">
        <v>1</v>
      </c>
      <c r="J61" s="141">
        <v>0</v>
      </c>
      <c r="K61" s="141">
        <v>0</v>
      </c>
      <c r="L61" s="121">
        <v>0</v>
      </c>
      <c r="M61" s="121">
        <v>24.96</v>
      </c>
      <c r="N61" s="24">
        <v>10</v>
      </c>
      <c r="O61" s="66">
        <v>0</v>
      </c>
      <c r="P61" s="68">
        <v>0</v>
      </c>
      <c r="Q61" s="24">
        <v>0</v>
      </c>
      <c r="R61" s="24">
        <v>0</v>
      </c>
      <c r="S61" s="126" t="s">
        <v>123</v>
      </c>
      <c r="T61" s="126" t="s">
        <v>123</v>
      </c>
      <c r="U61" s="126" t="s">
        <v>123</v>
      </c>
      <c r="V61" s="126" t="s">
        <v>123</v>
      </c>
      <c r="W61" s="126" t="s">
        <v>233</v>
      </c>
    </row>
    <row r="62" spans="1:23" ht="15.75">
      <c r="A62" s="63">
        <v>53</v>
      </c>
      <c r="B62" s="64" t="s">
        <v>160</v>
      </c>
      <c r="C62" s="119" t="s">
        <v>196</v>
      </c>
      <c r="D62" s="65" t="s">
        <v>121</v>
      </c>
      <c r="E62" s="120" t="s">
        <v>122</v>
      </c>
      <c r="F62" s="66">
        <v>0</v>
      </c>
      <c r="G62" s="67">
        <v>0</v>
      </c>
      <c r="H62" s="67">
        <v>0</v>
      </c>
      <c r="I62" s="24">
        <v>2</v>
      </c>
      <c r="J62" s="141">
        <v>0</v>
      </c>
      <c r="K62" s="141">
        <v>0</v>
      </c>
      <c r="L62" s="121">
        <v>0</v>
      </c>
      <c r="M62" s="121">
        <v>15.55</v>
      </c>
      <c r="N62" s="24">
        <v>0</v>
      </c>
      <c r="O62" s="66">
        <v>0</v>
      </c>
      <c r="P62" s="68">
        <v>0</v>
      </c>
      <c r="Q62" s="24">
        <v>0</v>
      </c>
      <c r="R62" s="24">
        <v>0</v>
      </c>
      <c r="S62" s="126" t="s">
        <v>123</v>
      </c>
      <c r="T62" s="126" t="s">
        <v>123</v>
      </c>
      <c r="U62" s="126" t="s">
        <v>123</v>
      </c>
      <c r="V62" s="126" t="s">
        <v>123</v>
      </c>
      <c r="W62" s="126" t="s">
        <v>233</v>
      </c>
    </row>
    <row r="63" spans="1:23" ht="15.75">
      <c r="A63" s="63">
        <v>54</v>
      </c>
      <c r="B63" s="64" t="s">
        <v>161</v>
      </c>
      <c r="C63" s="119" t="s">
        <v>195</v>
      </c>
      <c r="D63" s="65" t="s">
        <v>121</v>
      </c>
      <c r="E63" s="120" t="s">
        <v>122</v>
      </c>
      <c r="F63" s="66">
        <v>17.378775273599999</v>
      </c>
      <c r="G63" s="67">
        <v>17.378775273599999</v>
      </c>
      <c r="H63" s="67">
        <v>0</v>
      </c>
      <c r="I63" s="24">
        <v>1</v>
      </c>
      <c r="J63" s="141">
        <v>0</v>
      </c>
      <c r="K63" s="141">
        <v>0</v>
      </c>
      <c r="L63" s="121">
        <v>0</v>
      </c>
      <c r="M63" s="121">
        <v>1.0900000000000001</v>
      </c>
      <c r="N63" s="24">
        <v>7</v>
      </c>
      <c r="O63" s="66">
        <v>0</v>
      </c>
      <c r="P63" s="68">
        <v>0</v>
      </c>
      <c r="Q63" s="24">
        <v>0</v>
      </c>
      <c r="R63" s="24">
        <v>0</v>
      </c>
      <c r="S63" s="126" t="s">
        <v>123</v>
      </c>
      <c r="T63" s="126" t="s">
        <v>123</v>
      </c>
      <c r="U63" s="126" t="s">
        <v>123</v>
      </c>
      <c r="V63" s="126" t="s">
        <v>123</v>
      </c>
      <c r="W63" s="126" t="s">
        <v>233</v>
      </c>
    </row>
    <row r="64" spans="1:23" ht="15.75">
      <c r="A64" s="63">
        <v>55</v>
      </c>
      <c r="B64" s="64" t="s">
        <v>161</v>
      </c>
      <c r="C64" s="119" t="s">
        <v>196</v>
      </c>
      <c r="D64" s="65" t="s">
        <v>121</v>
      </c>
      <c r="E64" s="120" t="s">
        <v>122</v>
      </c>
      <c r="F64" s="66">
        <v>0</v>
      </c>
      <c r="G64" s="67">
        <v>0</v>
      </c>
      <c r="H64" s="67">
        <v>0</v>
      </c>
      <c r="I64" s="24">
        <v>2</v>
      </c>
      <c r="J64" s="141">
        <v>0</v>
      </c>
      <c r="K64" s="141">
        <v>0</v>
      </c>
      <c r="L64" s="121">
        <v>0</v>
      </c>
      <c r="M64" s="121">
        <v>15.58</v>
      </c>
      <c r="N64" s="24">
        <v>0</v>
      </c>
      <c r="O64" s="66">
        <v>0</v>
      </c>
      <c r="P64" s="68">
        <v>0</v>
      </c>
      <c r="Q64" s="24">
        <v>0</v>
      </c>
      <c r="R64" s="24">
        <v>0</v>
      </c>
      <c r="S64" s="126" t="s">
        <v>123</v>
      </c>
      <c r="T64" s="126" t="s">
        <v>123</v>
      </c>
      <c r="U64" s="126" t="s">
        <v>123</v>
      </c>
      <c r="V64" s="126" t="s">
        <v>123</v>
      </c>
      <c r="W64" s="126" t="s">
        <v>233</v>
      </c>
    </row>
    <row r="65" spans="1:23" ht="15.75">
      <c r="A65" s="154">
        <v>56</v>
      </c>
      <c r="B65" s="155" t="s">
        <v>162</v>
      </c>
      <c r="C65" s="156" t="s">
        <v>195</v>
      </c>
      <c r="D65" s="157" t="s">
        <v>121</v>
      </c>
      <c r="E65" s="158" t="s">
        <v>122</v>
      </c>
      <c r="F65" s="150">
        <v>12.6121179462</v>
      </c>
      <c r="G65" s="159">
        <v>12.6121179462</v>
      </c>
      <c r="H65" s="159">
        <v>0</v>
      </c>
      <c r="I65" s="149">
        <v>1</v>
      </c>
      <c r="J65" s="147">
        <v>10.85</v>
      </c>
      <c r="K65" s="148">
        <v>0</v>
      </c>
      <c r="L65" s="147">
        <v>0</v>
      </c>
      <c r="M65" s="147">
        <v>0</v>
      </c>
      <c r="N65" s="149">
        <v>15</v>
      </c>
      <c r="O65" s="150">
        <f>10.85*60/100</f>
        <v>6.51</v>
      </c>
      <c r="P65" s="151">
        <v>60</v>
      </c>
      <c r="Q65" s="149">
        <v>2</v>
      </c>
      <c r="R65" s="149">
        <v>2</v>
      </c>
      <c r="S65" s="126" t="s">
        <v>123</v>
      </c>
      <c r="T65" s="126" t="s">
        <v>123</v>
      </c>
      <c r="U65" s="126" t="s">
        <v>123</v>
      </c>
      <c r="V65" s="126">
        <v>2</v>
      </c>
      <c r="W65" s="152" t="s">
        <v>220</v>
      </c>
    </row>
    <row r="66" spans="1:23" ht="15.75">
      <c r="A66" s="63">
        <v>57</v>
      </c>
      <c r="B66" s="64" t="s">
        <v>162</v>
      </c>
      <c r="C66" s="119" t="s">
        <v>196</v>
      </c>
      <c r="D66" s="65" t="s">
        <v>121</v>
      </c>
      <c r="E66" s="120" t="s">
        <v>122</v>
      </c>
      <c r="F66" s="66">
        <v>0</v>
      </c>
      <c r="G66" s="67">
        <v>0</v>
      </c>
      <c r="H66" s="67">
        <v>0</v>
      </c>
      <c r="I66" s="24">
        <v>2</v>
      </c>
      <c r="J66" s="121">
        <v>1.76</v>
      </c>
      <c r="K66" s="141">
        <v>0</v>
      </c>
      <c r="L66" s="121">
        <v>0</v>
      </c>
      <c r="M66" s="121">
        <v>0</v>
      </c>
      <c r="N66" s="24">
        <v>0</v>
      </c>
      <c r="O66" s="66">
        <v>0</v>
      </c>
      <c r="P66" s="68">
        <v>0</v>
      </c>
      <c r="Q66" s="24">
        <v>0</v>
      </c>
      <c r="R66" s="24">
        <v>0</v>
      </c>
      <c r="S66" s="126" t="s">
        <v>123</v>
      </c>
      <c r="T66" s="126" t="s">
        <v>123</v>
      </c>
      <c r="U66" s="126" t="s">
        <v>123</v>
      </c>
      <c r="V66" s="126" t="s">
        <v>123</v>
      </c>
      <c r="W66" s="126" t="s">
        <v>236</v>
      </c>
    </row>
    <row r="67" spans="1:23" ht="15.75">
      <c r="A67" s="63">
        <v>58</v>
      </c>
      <c r="B67" s="64" t="s">
        <v>163</v>
      </c>
      <c r="C67" s="119" t="s">
        <v>44</v>
      </c>
      <c r="D67" s="65" t="s">
        <v>121</v>
      </c>
      <c r="E67" s="120" t="s">
        <v>122</v>
      </c>
      <c r="F67" s="66">
        <v>83.518334369399994</v>
      </c>
      <c r="G67" s="67">
        <v>83.518334369399994</v>
      </c>
      <c r="H67" s="67">
        <v>0</v>
      </c>
      <c r="I67" s="24">
        <v>2</v>
      </c>
      <c r="J67" s="121">
        <v>88.17</v>
      </c>
      <c r="K67" s="141">
        <v>0</v>
      </c>
      <c r="L67" s="121">
        <v>0</v>
      </c>
      <c r="M67" s="121">
        <v>0</v>
      </c>
      <c r="N67" s="24">
        <v>0</v>
      </c>
      <c r="O67" s="66">
        <v>0</v>
      </c>
      <c r="P67" s="68">
        <v>0</v>
      </c>
      <c r="Q67" s="24">
        <v>0</v>
      </c>
      <c r="R67" s="24">
        <v>0</v>
      </c>
      <c r="S67" s="126" t="s">
        <v>123</v>
      </c>
      <c r="T67" s="126" t="s">
        <v>123</v>
      </c>
      <c r="U67" s="126" t="s">
        <v>123</v>
      </c>
      <c r="V67" s="126" t="s">
        <v>123</v>
      </c>
      <c r="W67" s="126" t="s">
        <v>235</v>
      </c>
    </row>
    <row r="68" spans="1:23" ht="15.75">
      <c r="A68" s="63">
        <v>59</v>
      </c>
      <c r="B68" s="64" t="s">
        <v>164</v>
      </c>
      <c r="C68" s="119" t="s">
        <v>44</v>
      </c>
      <c r="D68" s="65" t="s">
        <v>121</v>
      </c>
      <c r="E68" s="120" t="s">
        <v>122</v>
      </c>
      <c r="F68" s="66">
        <v>25.891642923399999</v>
      </c>
      <c r="G68" s="67">
        <v>25.891642923399999</v>
      </c>
      <c r="H68" s="67">
        <v>0</v>
      </c>
      <c r="I68" s="24">
        <v>1</v>
      </c>
      <c r="J68" s="121">
        <v>31.37</v>
      </c>
      <c r="K68" s="141">
        <v>0</v>
      </c>
      <c r="L68" s="121">
        <v>0</v>
      </c>
      <c r="M68" s="121">
        <v>0</v>
      </c>
      <c r="N68" s="24">
        <v>13</v>
      </c>
      <c r="O68" s="66">
        <v>18.821999999999999</v>
      </c>
      <c r="P68" s="68">
        <v>60</v>
      </c>
      <c r="Q68" s="24">
        <v>2</v>
      </c>
      <c r="R68" s="24">
        <v>2</v>
      </c>
      <c r="S68" s="126" t="s">
        <v>123</v>
      </c>
      <c r="T68" s="126" t="s">
        <v>123</v>
      </c>
      <c r="U68" s="126" t="s">
        <v>123</v>
      </c>
      <c r="V68" s="126">
        <v>2</v>
      </c>
      <c r="W68" s="126" t="s">
        <v>226</v>
      </c>
    </row>
    <row r="69" spans="1:23" ht="15.75">
      <c r="A69" s="63">
        <v>60</v>
      </c>
      <c r="B69" s="64" t="s">
        <v>165</v>
      </c>
      <c r="C69" s="119" t="s">
        <v>44</v>
      </c>
      <c r="D69" s="65" t="s">
        <v>121</v>
      </c>
      <c r="E69" s="120" t="s">
        <v>122</v>
      </c>
      <c r="F69" s="66">
        <v>23.800637810600001</v>
      </c>
      <c r="G69" s="67">
        <v>23.800637810600001</v>
      </c>
      <c r="H69" s="67">
        <v>0</v>
      </c>
      <c r="I69" s="24">
        <v>1</v>
      </c>
      <c r="J69" s="121">
        <v>40.5</v>
      </c>
      <c r="K69" s="141">
        <v>0</v>
      </c>
      <c r="L69" s="121">
        <v>0</v>
      </c>
      <c r="M69" s="121">
        <v>0</v>
      </c>
      <c r="N69" s="24">
        <v>7</v>
      </c>
      <c r="O69" s="66">
        <f>40.5*60/100</f>
        <v>24.3</v>
      </c>
      <c r="P69" s="68">
        <v>60</v>
      </c>
      <c r="Q69" s="24">
        <v>2</v>
      </c>
      <c r="R69" s="24">
        <v>2</v>
      </c>
      <c r="S69" s="126" t="s">
        <v>123</v>
      </c>
      <c r="T69" s="126" t="s">
        <v>123</v>
      </c>
      <c r="U69" s="126" t="s">
        <v>123</v>
      </c>
      <c r="V69" s="126">
        <v>2</v>
      </c>
      <c r="W69" s="126" t="s">
        <v>231</v>
      </c>
    </row>
    <row r="70" spans="1:23" ht="15.75">
      <c r="A70" s="63">
        <v>61</v>
      </c>
      <c r="B70" s="64" t="s">
        <v>166</v>
      </c>
      <c r="C70" s="119" t="s">
        <v>44</v>
      </c>
      <c r="D70" s="65" t="s">
        <v>121</v>
      </c>
      <c r="E70" s="120" t="s">
        <v>122</v>
      </c>
      <c r="F70" s="66">
        <v>33.999169212600002</v>
      </c>
      <c r="G70" s="67">
        <v>33.999169212600002</v>
      </c>
      <c r="H70" s="67">
        <v>0</v>
      </c>
      <c r="I70" s="24">
        <v>2</v>
      </c>
      <c r="J70" s="121">
        <v>21.7</v>
      </c>
      <c r="K70" s="141">
        <v>0</v>
      </c>
      <c r="L70" s="121">
        <v>0</v>
      </c>
      <c r="M70" s="121">
        <v>0</v>
      </c>
      <c r="N70" s="24">
        <v>0</v>
      </c>
      <c r="O70" s="66">
        <v>0</v>
      </c>
      <c r="P70" s="68">
        <v>0</v>
      </c>
      <c r="Q70" s="24">
        <v>0</v>
      </c>
      <c r="R70" s="24">
        <v>0</v>
      </c>
      <c r="S70" s="126" t="s">
        <v>123</v>
      </c>
      <c r="T70" s="126" t="s">
        <v>123</v>
      </c>
      <c r="U70" s="126" t="s">
        <v>123</v>
      </c>
      <c r="V70" s="126" t="s">
        <v>123</v>
      </c>
      <c r="W70" s="126"/>
    </row>
    <row r="71" spans="1:23" ht="15.75">
      <c r="A71" s="63">
        <v>62</v>
      </c>
      <c r="B71" s="64" t="s">
        <v>167</v>
      </c>
      <c r="C71" s="119" t="s">
        <v>44</v>
      </c>
      <c r="D71" s="65" t="s">
        <v>121</v>
      </c>
      <c r="E71" s="120" t="s">
        <v>122</v>
      </c>
      <c r="F71" s="66">
        <v>21.464873031900002</v>
      </c>
      <c r="G71" s="67">
        <v>21.464873031900002</v>
      </c>
      <c r="H71" s="67">
        <v>0</v>
      </c>
      <c r="I71" s="24">
        <v>2</v>
      </c>
      <c r="J71" s="121">
        <v>19.16</v>
      </c>
      <c r="K71" s="141">
        <v>0</v>
      </c>
      <c r="L71" s="121">
        <v>0</v>
      </c>
      <c r="M71" s="121">
        <v>0</v>
      </c>
      <c r="N71" s="24">
        <v>0</v>
      </c>
      <c r="O71" s="66">
        <v>0</v>
      </c>
      <c r="P71" s="68">
        <v>0</v>
      </c>
      <c r="Q71" s="24">
        <v>0</v>
      </c>
      <c r="R71" s="24">
        <v>0</v>
      </c>
      <c r="S71" s="126" t="s">
        <v>123</v>
      </c>
      <c r="T71" s="126" t="s">
        <v>123</v>
      </c>
      <c r="U71" s="126" t="s">
        <v>123</v>
      </c>
      <c r="V71" s="126" t="s">
        <v>123</v>
      </c>
      <c r="W71" s="126"/>
    </row>
    <row r="72" spans="1:23" ht="15.75">
      <c r="A72" s="63">
        <v>63</v>
      </c>
      <c r="B72" s="64" t="s">
        <v>168</v>
      </c>
      <c r="C72" s="119" t="s">
        <v>44</v>
      </c>
      <c r="D72" s="65" t="s">
        <v>121</v>
      </c>
      <c r="E72" s="120" t="s">
        <v>122</v>
      </c>
      <c r="F72" s="66">
        <v>14.621600883599999</v>
      </c>
      <c r="G72" s="67">
        <v>14.621600883599999</v>
      </c>
      <c r="H72" s="67">
        <v>0</v>
      </c>
      <c r="I72" s="24">
        <v>2</v>
      </c>
      <c r="J72" s="121">
        <v>12.27</v>
      </c>
      <c r="K72" s="141">
        <v>0</v>
      </c>
      <c r="L72" s="121">
        <v>0</v>
      </c>
      <c r="M72" s="121">
        <v>0</v>
      </c>
      <c r="N72" s="24">
        <v>0</v>
      </c>
      <c r="O72" s="66">
        <v>0</v>
      </c>
      <c r="P72" s="68">
        <v>0</v>
      </c>
      <c r="Q72" s="24">
        <v>0</v>
      </c>
      <c r="R72" s="24">
        <v>0</v>
      </c>
      <c r="S72" s="126" t="s">
        <v>123</v>
      </c>
      <c r="T72" s="126" t="s">
        <v>123</v>
      </c>
      <c r="U72" s="126" t="s">
        <v>123</v>
      </c>
      <c r="V72" s="126" t="s">
        <v>123</v>
      </c>
      <c r="W72" s="126"/>
    </row>
    <row r="73" spans="1:23" ht="15.75">
      <c r="A73" s="63">
        <v>64</v>
      </c>
      <c r="B73" s="64" t="s">
        <v>169</v>
      </c>
      <c r="C73" s="119" t="s">
        <v>44</v>
      </c>
      <c r="D73" s="65" t="s">
        <v>121</v>
      </c>
      <c r="E73" s="120" t="s">
        <v>122</v>
      </c>
      <c r="F73" s="66">
        <v>45.256923670100001</v>
      </c>
      <c r="G73" s="67">
        <v>45.256923670100001</v>
      </c>
      <c r="H73" s="67">
        <v>0</v>
      </c>
      <c r="I73" s="24">
        <v>1</v>
      </c>
      <c r="J73" s="121">
        <v>41.09</v>
      </c>
      <c r="K73" s="141">
        <v>0</v>
      </c>
      <c r="L73" s="121">
        <v>0</v>
      </c>
      <c r="M73" s="121">
        <v>0</v>
      </c>
      <c r="N73" s="24">
        <v>7</v>
      </c>
      <c r="O73" s="66">
        <f>41.09*60/100</f>
        <v>24.654</v>
      </c>
      <c r="P73" s="68">
        <v>60</v>
      </c>
      <c r="Q73" s="24">
        <v>2</v>
      </c>
      <c r="R73" s="24">
        <v>3</v>
      </c>
      <c r="S73" s="126" t="s">
        <v>123</v>
      </c>
      <c r="T73" s="126" t="s">
        <v>123</v>
      </c>
      <c r="U73" s="126" t="s">
        <v>123</v>
      </c>
      <c r="V73" s="126">
        <v>2</v>
      </c>
      <c r="W73" s="126" t="s">
        <v>220</v>
      </c>
    </row>
    <row r="74" spans="1:23" ht="15.75">
      <c r="A74" s="63">
        <v>65</v>
      </c>
      <c r="B74" s="64" t="s">
        <v>170</v>
      </c>
      <c r="C74" s="119" t="s">
        <v>44</v>
      </c>
      <c r="D74" s="65" t="s">
        <v>121</v>
      </c>
      <c r="E74" s="120" t="s">
        <v>122</v>
      </c>
      <c r="F74" s="66">
        <v>7.1717019228099996</v>
      </c>
      <c r="G74" s="67">
        <v>7.1717019228099996</v>
      </c>
      <c r="H74" s="67">
        <v>0</v>
      </c>
      <c r="I74" s="24">
        <v>2</v>
      </c>
      <c r="J74" s="121">
        <v>6.6</v>
      </c>
      <c r="K74" s="141">
        <v>0</v>
      </c>
      <c r="L74" s="121">
        <v>0</v>
      </c>
      <c r="M74" s="121">
        <v>0</v>
      </c>
      <c r="N74" s="24">
        <v>0</v>
      </c>
      <c r="O74" s="66">
        <v>0</v>
      </c>
      <c r="P74" s="68">
        <v>0</v>
      </c>
      <c r="Q74" s="24">
        <v>0</v>
      </c>
      <c r="R74" s="24">
        <v>0</v>
      </c>
      <c r="S74" s="126" t="s">
        <v>123</v>
      </c>
      <c r="T74" s="126" t="s">
        <v>123</v>
      </c>
      <c r="U74" s="126" t="s">
        <v>123</v>
      </c>
      <c r="V74" s="126" t="s">
        <v>123</v>
      </c>
      <c r="W74" s="126" t="s">
        <v>220</v>
      </c>
    </row>
    <row r="75" spans="1:23" ht="15.75">
      <c r="A75" s="63">
        <v>66</v>
      </c>
      <c r="B75" s="64" t="s">
        <v>171</v>
      </c>
      <c r="C75" s="119" t="s">
        <v>44</v>
      </c>
      <c r="D75" s="65" t="s">
        <v>121</v>
      </c>
      <c r="E75" s="120" t="s">
        <v>122</v>
      </c>
      <c r="F75" s="66">
        <v>7.9401502738799996</v>
      </c>
      <c r="G75" s="67">
        <v>7.9401502738799996</v>
      </c>
      <c r="H75" s="67">
        <v>0</v>
      </c>
      <c r="I75" s="24">
        <v>2</v>
      </c>
      <c r="J75" s="121">
        <v>6.96</v>
      </c>
      <c r="K75" s="141">
        <v>0</v>
      </c>
      <c r="L75" s="121">
        <v>0</v>
      </c>
      <c r="M75" s="121">
        <v>0</v>
      </c>
      <c r="N75" s="24">
        <v>0</v>
      </c>
      <c r="O75" s="66">
        <v>0</v>
      </c>
      <c r="P75" s="68">
        <v>0</v>
      </c>
      <c r="Q75" s="24">
        <v>0</v>
      </c>
      <c r="R75" s="24">
        <v>0</v>
      </c>
      <c r="S75" s="126" t="s">
        <v>123</v>
      </c>
      <c r="T75" s="126" t="s">
        <v>123</v>
      </c>
      <c r="U75" s="126" t="s">
        <v>123</v>
      </c>
      <c r="V75" s="126" t="s">
        <v>123</v>
      </c>
      <c r="W75" s="126" t="s">
        <v>220</v>
      </c>
    </row>
    <row r="76" spans="1:23" ht="15.75">
      <c r="A76" s="63">
        <v>67</v>
      </c>
      <c r="B76" s="64" t="s">
        <v>172</v>
      </c>
      <c r="C76" s="119" t="s">
        <v>44</v>
      </c>
      <c r="D76" s="65" t="s">
        <v>121</v>
      </c>
      <c r="E76" s="120" t="s">
        <v>122</v>
      </c>
      <c r="F76" s="66">
        <v>7.1690892275599998</v>
      </c>
      <c r="G76" s="67">
        <v>7.1690892275599998</v>
      </c>
      <c r="H76" s="67">
        <v>0</v>
      </c>
      <c r="I76" s="24">
        <v>2</v>
      </c>
      <c r="J76" s="121">
        <v>7.07</v>
      </c>
      <c r="K76" s="141">
        <v>0</v>
      </c>
      <c r="L76" s="121">
        <v>0</v>
      </c>
      <c r="M76" s="121">
        <v>0</v>
      </c>
      <c r="N76" s="24">
        <v>0</v>
      </c>
      <c r="O76" s="66">
        <v>0</v>
      </c>
      <c r="P76" s="68">
        <v>0</v>
      </c>
      <c r="Q76" s="24">
        <v>0</v>
      </c>
      <c r="R76" s="24">
        <v>0</v>
      </c>
      <c r="S76" s="126" t="s">
        <v>123</v>
      </c>
      <c r="T76" s="126" t="s">
        <v>123</v>
      </c>
      <c r="U76" s="126" t="s">
        <v>123</v>
      </c>
      <c r="V76" s="126" t="s">
        <v>123</v>
      </c>
      <c r="W76" s="126" t="s">
        <v>220</v>
      </c>
    </row>
    <row r="77" spans="1:23" ht="15.75">
      <c r="A77" s="63">
        <v>68</v>
      </c>
      <c r="B77" s="64" t="s">
        <v>173</v>
      </c>
      <c r="C77" s="119" t="s">
        <v>44</v>
      </c>
      <c r="D77" s="65" t="s">
        <v>121</v>
      </c>
      <c r="E77" s="120" t="s">
        <v>122</v>
      </c>
      <c r="F77" s="66">
        <v>10.6751409586</v>
      </c>
      <c r="G77" s="67">
        <v>10.6751409586</v>
      </c>
      <c r="H77" s="67">
        <v>0</v>
      </c>
      <c r="I77" s="24">
        <v>2</v>
      </c>
      <c r="J77" s="121">
        <v>0</v>
      </c>
      <c r="K77" s="141">
        <v>0</v>
      </c>
      <c r="L77" s="121">
        <v>0</v>
      </c>
      <c r="M77" s="121">
        <v>0</v>
      </c>
      <c r="N77" s="24">
        <v>0</v>
      </c>
      <c r="O77" s="66">
        <v>0</v>
      </c>
      <c r="P77" s="68">
        <v>0</v>
      </c>
      <c r="Q77" s="24">
        <v>0</v>
      </c>
      <c r="R77" s="24">
        <v>0</v>
      </c>
      <c r="S77" s="126" t="s">
        <v>123</v>
      </c>
      <c r="T77" s="126" t="s">
        <v>123</v>
      </c>
      <c r="U77" s="126" t="s">
        <v>123</v>
      </c>
      <c r="V77" s="126" t="s">
        <v>123</v>
      </c>
      <c r="W77" s="126" t="s">
        <v>220</v>
      </c>
    </row>
    <row r="78" spans="1:23" ht="15.75">
      <c r="A78" s="63">
        <v>69</v>
      </c>
      <c r="B78" s="64" t="s">
        <v>174</v>
      </c>
      <c r="C78" s="119" t="s">
        <v>44</v>
      </c>
      <c r="D78" s="65" t="s">
        <v>121</v>
      </c>
      <c r="E78" s="120" t="s">
        <v>122</v>
      </c>
      <c r="F78" s="66">
        <v>9.2528334653099993</v>
      </c>
      <c r="G78" s="67">
        <v>9.2528334653099993</v>
      </c>
      <c r="H78" s="67">
        <v>0</v>
      </c>
      <c r="I78" s="24">
        <v>2</v>
      </c>
      <c r="J78" s="121">
        <v>9.58</v>
      </c>
      <c r="K78" s="141">
        <v>0</v>
      </c>
      <c r="L78" s="121">
        <v>0</v>
      </c>
      <c r="M78" s="121">
        <v>0</v>
      </c>
      <c r="N78" s="24">
        <v>0</v>
      </c>
      <c r="O78" s="66">
        <v>0</v>
      </c>
      <c r="P78" s="68">
        <v>0</v>
      </c>
      <c r="Q78" s="24">
        <v>0</v>
      </c>
      <c r="R78" s="24">
        <v>0</v>
      </c>
      <c r="S78" s="126" t="s">
        <v>123</v>
      </c>
      <c r="T78" s="126" t="s">
        <v>123</v>
      </c>
      <c r="U78" s="126" t="s">
        <v>123</v>
      </c>
      <c r="V78" s="126" t="s">
        <v>123</v>
      </c>
      <c r="W78" s="126" t="s">
        <v>220</v>
      </c>
    </row>
    <row r="79" spans="1:23" ht="15.75">
      <c r="A79" s="63">
        <v>70</v>
      </c>
      <c r="B79" s="64" t="s">
        <v>175</v>
      </c>
      <c r="C79" s="119" t="s">
        <v>44</v>
      </c>
      <c r="D79" s="65" t="s">
        <v>121</v>
      </c>
      <c r="E79" s="120" t="s">
        <v>122</v>
      </c>
      <c r="F79" s="66">
        <v>51.394911686500002</v>
      </c>
      <c r="G79" s="67">
        <v>51.394911686500002</v>
      </c>
      <c r="H79" s="67">
        <v>0</v>
      </c>
      <c r="I79" s="24">
        <v>2</v>
      </c>
      <c r="J79" s="121">
        <v>54.53</v>
      </c>
      <c r="K79" s="141">
        <v>0</v>
      </c>
      <c r="L79" s="121">
        <v>0</v>
      </c>
      <c r="M79" s="121">
        <v>0</v>
      </c>
      <c r="N79" s="24">
        <v>0</v>
      </c>
      <c r="O79" s="66">
        <v>0</v>
      </c>
      <c r="P79" s="68">
        <v>0</v>
      </c>
      <c r="Q79" s="24">
        <v>0</v>
      </c>
      <c r="R79" s="24">
        <v>0</v>
      </c>
      <c r="S79" s="126" t="s">
        <v>123</v>
      </c>
      <c r="T79" s="126" t="s">
        <v>123</v>
      </c>
      <c r="U79" s="126" t="s">
        <v>123</v>
      </c>
      <c r="V79" s="126" t="s">
        <v>123</v>
      </c>
      <c r="W79" s="126" t="s">
        <v>220</v>
      </c>
    </row>
    <row r="80" spans="1:23" ht="15.75">
      <c r="A80" s="63">
        <v>71</v>
      </c>
      <c r="B80" s="64" t="s">
        <v>176</v>
      </c>
      <c r="C80" s="119" t="s">
        <v>44</v>
      </c>
      <c r="D80" s="65" t="s">
        <v>121</v>
      </c>
      <c r="E80" s="120" t="s">
        <v>122</v>
      </c>
      <c r="F80" s="66">
        <v>42.140698864100003</v>
      </c>
      <c r="G80" s="67">
        <v>42.140698864100003</v>
      </c>
      <c r="H80" s="67">
        <v>0</v>
      </c>
      <c r="I80" s="24">
        <v>2</v>
      </c>
      <c r="J80" s="121">
        <v>39.79</v>
      </c>
      <c r="K80" s="141">
        <v>0</v>
      </c>
      <c r="L80" s="121">
        <v>0</v>
      </c>
      <c r="M80" s="121">
        <v>0</v>
      </c>
      <c r="N80" s="24">
        <v>0</v>
      </c>
      <c r="O80" s="66">
        <v>0</v>
      </c>
      <c r="P80" s="68">
        <v>0</v>
      </c>
      <c r="Q80" s="24">
        <v>0</v>
      </c>
      <c r="R80" s="24">
        <v>0</v>
      </c>
      <c r="S80" s="126" t="s">
        <v>123</v>
      </c>
      <c r="T80" s="126" t="s">
        <v>123</v>
      </c>
      <c r="U80" s="126" t="s">
        <v>123</v>
      </c>
      <c r="V80" s="126" t="s">
        <v>123</v>
      </c>
      <c r="W80" s="126" t="s">
        <v>220</v>
      </c>
    </row>
    <row r="81" spans="1:23" ht="15.75">
      <c r="A81" s="63">
        <v>72</v>
      </c>
      <c r="B81" s="64" t="s">
        <v>177</v>
      </c>
      <c r="C81" s="119" t="s">
        <v>44</v>
      </c>
      <c r="D81" s="65" t="s">
        <v>121</v>
      </c>
      <c r="E81" s="120" t="s">
        <v>122</v>
      </c>
      <c r="F81" s="66">
        <v>40.596833634600003</v>
      </c>
      <c r="G81" s="67">
        <v>40.596833634600003</v>
      </c>
      <c r="H81" s="67">
        <v>0</v>
      </c>
      <c r="I81" s="24">
        <v>2</v>
      </c>
      <c r="J81" s="121">
        <v>39.950000000000003</v>
      </c>
      <c r="K81" s="141">
        <v>0</v>
      </c>
      <c r="L81" s="121">
        <v>0</v>
      </c>
      <c r="M81" s="121">
        <v>0</v>
      </c>
      <c r="N81" s="24">
        <v>0</v>
      </c>
      <c r="O81" s="66">
        <v>0</v>
      </c>
      <c r="P81" s="68">
        <v>0</v>
      </c>
      <c r="Q81" s="24">
        <v>0</v>
      </c>
      <c r="R81" s="24">
        <v>0</v>
      </c>
      <c r="S81" s="126" t="s">
        <v>123</v>
      </c>
      <c r="T81" s="126" t="s">
        <v>123</v>
      </c>
      <c r="U81" s="126" t="s">
        <v>123</v>
      </c>
      <c r="V81" s="126" t="s">
        <v>123</v>
      </c>
      <c r="W81" s="126" t="s">
        <v>238</v>
      </c>
    </row>
    <row r="82" spans="1:23" ht="15.75">
      <c r="A82" s="63">
        <v>73</v>
      </c>
      <c r="B82" s="64" t="s">
        <v>178</v>
      </c>
      <c r="C82" s="119" t="s">
        <v>195</v>
      </c>
      <c r="D82" s="65" t="s">
        <v>121</v>
      </c>
      <c r="E82" s="120" t="s">
        <v>122</v>
      </c>
      <c r="F82" s="66">
        <v>51.152749901599996</v>
      </c>
      <c r="G82" s="67">
        <v>51.152749901599996</v>
      </c>
      <c r="H82" s="67">
        <v>0</v>
      </c>
      <c r="I82" s="24">
        <v>1</v>
      </c>
      <c r="J82" s="121">
        <v>29.39</v>
      </c>
      <c r="K82" s="141">
        <v>0</v>
      </c>
      <c r="L82" s="121">
        <v>0</v>
      </c>
      <c r="M82" s="121">
        <v>0</v>
      </c>
      <c r="N82" s="24">
        <v>25</v>
      </c>
      <c r="O82" s="66">
        <v>17.634</v>
      </c>
      <c r="P82" s="68">
        <v>60</v>
      </c>
      <c r="Q82" s="24">
        <v>2</v>
      </c>
      <c r="R82" s="24">
        <v>2</v>
      </c>
      <c r="S82" s="126" t="s">
        <v>123</v>
      </c>
      <c r="T82" s="126" t="s">
        <v>123</v>
      </c>
      <c r="U82" s="126" t="s">
        <v>123</v>
      </c>
      <c r="V82" s="126">
        <v>2</v>
      </c>
      <c r="W82" s="126" t="s">
        <v>227</v>
      </c>
    </row>
    <row r="83" spans="1:23" ht="15.75">
      <c r="A83" s="63">
        <v>74</v>
      </c>
      <c r="B83" s="64" t="s">
        <v>178</v>
      </c>
      <c r="C83" s="119" t="s">
        <v>196</v>
      </c>
      <c r="D83" s="65" t="s">
        <v>121</v>
      </c>
      <c r="E83" s="120" t="s">
        <v>122</v>
      </c>
      <c r="F83" s="121">
        <v>22.28</v>
      </c>
      <c r="G83" s="67">
        <v>0</v>
      </c>
      <c r="H83" s="121">
        <v>22.28</v>
      </c>
      <c r="I83" s="24">
        <v>2</v>
      </c>
      <c r="J83" s="121">
        <v>0</v>
      </c>
      <c r="K83" s="141">
        <v>44.04</v>
      </c>
      <c r="L83" s="121">
        <v>0</v>
      </c>
      <c r="M83" s="121">
        <v>0</v>
      </c>
      <c r="N83" s="24">
        <v>0</v>
      </c>
      <c r="O83" s="66">
        <v>0</v>
      </c>
      <c r="P83" s="68">
        <v>0</v>
      </c>
      <c r="Q83" s="24">
        <v>0</v>
      </c>
      <c r="R83" s="24">
        <v>0</v>
      </c>
      <c r="S83" s="126" t="s">
        <v>123</v>
      </c>
      <c r="T83" s="126" t="s">
        <v>123</v>
      </c>
      <c r="U83" s="126" t="s">
        <v>123</v>
      </c>
      <c r="V83" s="126" t="s">
        <v>123</v>
      </c>
      <c r="W83" s="126"/>
    </row>
    <row r="84" spans="1:23" ht="15.75">
      <c r="A84" s="63">
        <v>75</v>
      </c>
      <c r="B84" s="64" t="s">
        <v>179</v>
      </c>
      <c r="C84" s="119" t="s">
        <v>44</v>
      </c>
      <c r="D84" s="65" t="s">
        <v>121</v>
      </c>
      <c r="E84" s="120" t="s">
        <v>122</v>
      </c>
      <c r="F84" s="66">
        <v>26.805473232200001</v>
      </c>
      <c r="G84" s="67">
        <v>26.805473232200001</v>
      </c>
      <c r="H84" s="67">
        <v>0</v>
      </c>
      <c r="I84" s="24">
        <v>1</v>
      </c>
      <c r="J84" s="121">
        <v>0</v>
      </c>
      <c r="K84" s="141">
        <v>27.6</v>
      </c>
      <c r="L84" s="121">
        <v>0</v>
      </c>
      <c r="M84" s="121">
        <v>0</v>
      </c>
      <c r="N84" s="24">
        <v>15</v>
      </c>
      <c r="O84" s="66">
        <v>0</v>
      </c>
      <c r="P84" s="68">
        <v>0</v>
      </c>
      <c r="Q84" s="24">
        <v>0</v>
      </c>
      <c r="R84" s="24">
        <v>0</v>
      </c>
      <c r="S84" s="126" t="s">
        <v>123</v>
      </c>
      <c r="T84" s="126" t="s">
        <v>123</v>
      </c>
      <c r="U84" s="126" t="s">
        <v>123</v>
      </c>
      <c r="V84" s="126" t="s">
        <v>123</v>
      </c>
      <c r="W84" s="126"/>
    </row>
    <row r="85" spans="1:23" ht="15.75">
      <c r="A85" s="63">
        <v>76</v>
      </c>
      <c r="B85" s="64" t="s">
        <v>180</v>
      </c>
      <c r="C85" s="119" t="s">
        <v>44</v>
      </c>
      <c r="D85" s="65" t="s">
        <v>121</v>
      </c>
      <c r="E85" s="120" t="s">
        <v>122</v>
      </c>
      <c r="F85" s="66">
        <v>410.72192600090398</v>
      </c>
      <c r="G85" s="67">
        <v>207.468444909</v>
      </c>
      <c r="H85" s="67">
        <v>203.25348109190401</v>
      </c>
      <c r="I85" s="24">
        <v>1</v>
      </c>
      <c r="J85" s="121">
        <v>0</v>
      </c>
      <c r="K85" s="141">
        <v>419.17</v>
      </c>
      <c r="L85" s="121">
        <v>0</v>
      </c>
      <c r="M85" s="121">
        <v>0</v>
      </c>
      <c r="N85" s="24">
        <v>0</v>
      </c>
      <c r="O85" s="66">
        <v>0</v>
      </c>
      <c r="P85" s="68">
        <v>0</v>
      </c>
      <c r="Q85" s="24">
        <v>0</v>
      </c>
      <c r="R85" s="24">
        <v>0</v>
      </c>
      <c r="S85" s="126" t="s">
        <v>123</v>
      </c>
      <c r="T85" s="126" t="s">
        <v>123</v>
      </c>
      <c r="U85" s="126" t="s">
        <v>123</v>
      </c>
      <c r="V85" s="126" t="s">
        <v>123</v>
      </c>
      <c r="W85" s="126" t="s">
        <v>234</v>
      </c>
    </row>
    <row r="86" spans="1:23" ht="15.75">
      <c r="A86" s="63">
        <v>77</v>
      </c>
      <c r="B86" s="64" t="s">
        <v>181</v>
      </c>
      <c r="C86" s="119" t="s">
        <v>44</v>
      </c>
      <c r="D86" s="65" t="s">
        <v>121</v>
      </c>
      <c r="E86" s="120" t="s">
        <v>122</v>
      </c>
      <c r="F86" s="66">
        <v>60.008849250799997</v>
      </c>
      <c r="G86" s="67">
        <v>60.008849250799997</v>
      </c>
      <c r="H86" s="67">
        <v>0</v>
      </c>
      <c r="I86" s="24">
        <v>1</v>
      </c>
      <c r="J86" s="121">
        <v>57.02</v>
      </c>
      <c r="K86" s="141">
        <v>0</v>
      </c>
      <c r="L86" s="121">
        <v>0</v>
      </c>
      <c r="M86" s="121">
        <v>0</v>
      </c>
      <c r="N86" s="24">
        <v>7</v>
      </c>
      <c r="O86" s="66">
        <v>57.02</v>
      </c>
      <c r="P86" s="68">
        <v>60</v>
      </c>
      <c r="Q86" s="24">
        <v>2</v>
      </c>
      <c r="R86" s="24">
        <v>3</v>
      </c>
      <c r="S86" s="126" t="s">
        <v>123</v>
      </c>
      <c r="T86" s="126" t="s">
        <v>123</v>
      </c>
      <c r="U86" s="126" t="s">
        <v>123</v>
      </c>
      <c r="V86" s="126">
        <v>2</v>
      </c>
      <c r="W86" s="126" t="s">
        <v>220</v>
      </c>
    </row>
    <row r="87" spans="1:23" ht="15.75">
      <c r="A87" s="63">
        <v>78</v>
      </c>
      <c r="B87" s="64" t="s">
        <v>182</v>
      </c>
      <c r="C87" s="119" t="s">
        <v>44</v>
      </c>
      <c r="D87" s="65" t="s">
        <v>121</v>
      </c>
      <c r="E87" s="120" t="s">
        <v>122</v>
      </c>
      <c r="F87" s="66">
        <v>70.560308539999994</v>
      </c>
      <c r="G87" s="67">
        <v>70.560308539999994</v>
      </c>
      <c r="H87" s="67">
        <v>0</v>
      </c>
      <c r="I87" s="24">
        <v>1</v>
      </c>
      <c r="J87" s="121">
        <v>72.09</v>
      </c>
      <c r="K87" s="141">
        <v>0</v>
      </c>
      <c r="L87" s="121">
        <v>0</v>
      </c>
      <c r="M87" s="121">
        <v>0</v>
      </c>
      <c r="N87" s="24">
        <v>7</v>
      </c>
      <c r="O87" s="66">
        <v>72.09</v>
      </c>
      <c r="P87" s="68">
        <v>60</v>
      </c>
      <c r="Q87" s="24">
        <v>2</v>
      </c>
      <c r="R87" s="24">
        <v>3</v>
      </c>
      <c r="S87" s="126" t="s">
        <v>123</v>
      </c>
      <c r="T87" s="126" t="s">
        <v>123</v>
      </c>
      <c r="U87" s="126" t="s">
        <v>123</v>
      </c>
      <c r="V87" s="126">
        <v>3</v>
      </c>
      <c r="W87" s="126" t="s">
        <v>220</v>
      </c>
    </row>
    <row r="88" spans="1:23" ht="15.75">
      <c r="A88" s="63">
        <v>79</v>
      </c>
      <c r="B88" s="64" t="s">
        <v>183</v>
      </c>
      <c r="C88" s="119" t="s">
        <v>44</v>
      </c>
      <c r="D88" s="65" t="s">
        <v>121</v>
      </c>
      <c r="E88" s="120" t="s">
        <v>122</v>
      </c>
      <c r="F88" s="66">
        <v>122.24517046775699</v>
      </c>
      <c r="G88" s="67">
        <v>114.720070858</v>
      </c>
      <c r="H88" s="67">
        <v>7.5250996097569995</v>
      </c>
      <c r="I88" s="24">
        <v>2</v>
      </c>
      <c r="J88" s="121">
        <v>0</v>
      </c>
      <c r="K88" s="141">
        <v>123.06</v>
      </c>
      <c r="L88" s="121">
        <v>0</v>
      </c>
      <c r="M88" s="121">
        <v>0</v>
      </c>
      <c r="N88" s="24">
        <v>0</v>
      </c>
      <c r="O88" s="66">
        <v>0</v>
      </c>
      <c r="P88" s="68">
        <v>0</v>
      </c>
      <c r="Q88" s="24">
        <v>0</v>
      </c>
      <c r="R88" s="24">
        <v>0</v>
      </c>
      <c r="S88" s="126" t="s">
        <v>123</v>
      </c>
      <c r="T88" s="126" t="s">
        <v>123</v>
      </c>
      <c r="U88" s="126" t="s">
        <v>123</v>
      </c>
      <c r="V88" s="126" t="s">
        <v>123</v>
      </c>
      <c r="W88" s="126"/>
    </row>
    <row r="89" spans="1:23" ht="15.75">
      <c r="A89" s="63">
        <v>80</v>
      </c>
      <c r="B89" s="64" t="s">
        <v>184</v>
      </c>
      <c r="C89" s="119" t="s">
        <v>44</v>
      </c>
      <c r="D89" s="65" t="s">
        <v>121</v>
      </c>
      <c r="E89" s="120" t="s">
        <v>122</v>
      </c>
      <c r="F89" s="66">
        <v>6.8203985705600001</v>
      </c>
      <c r="G89" s="67">
        <v>6.8203985705600001</v>
      </c>
      <c r="H89" s="67">
        <v>0</v>
      </c>
      <c r="I89" s="24">
        <v>2</v>
      </c>
      <c r="J89" s="121">
        <v>6.85</v>
      </c>
      <c r="K89" s="141">
        <v>0</v>
      </c>
      <c r="L89" s="121">
        <v>0</v>
      </c>
      <c r="M89" s="121">
        <v>0</v>
      </c>
      <c r="N89" s="24">
        <v>0</v>
      </c>
      <c r="O89" s="66">
        <v>0</v>
      </c>
      <c r="P89" s="68">
        <v>0</v>
      </c>
      <c r="Q89" s="24">
        <v>0</v>
      </c>
      <c r="R89" s="24">
        <v>0</v>
      </c>
      <c r="S89" s="126" t="s">
        <v>123</v>
      </c>
      <c r="T89" s="126" t="s">
        <v>123</v>
      </c>
      <c r="U89" s="126" t="s">
        <v>123</v>
      </c>
      <c r="V89" s="126" t="s">
        <v>123</v>
      </c>
      <c r="W89" s="126"/>
    </row>
    <row r="90" spans="1:23" ht="15.75">
      <c r="A90" s="63">
        <v>81</v>
      </c>
      <c r="B90" s="64" t="s">
        <v>185</v>
      </c>
      <c r="C90" s="119" t="s">
        <v>44</v>
      </c>
      <c r="D90" s="65" t="s">
        <v>121</v>
      </c>
      <c r="E90" s="120" t="s">
        <v>122</v>
      </c>
      <c r="F90" s="66">
        <v>149.81088806822501</v>
      </c>
      <c r="G90" s="67">
        <v>116.079424913</v>
      </c>
      <c r="H90" s="67">
        <v>33.731463155225008</v>
      </c>
      <c r="I90" s="24">
        <v>2</v>
      </c>
      <c r="J90" s="121">
        <v>0</v>
      </c>
      <c r="K90" s="141">
        <v>118.4</v>
      </c>
      <c r="L90" s="121">
        <v>0</v>
      </c>
      <c r="M90" s="121">
        <v>0</v>
      </c>
      <c r="N90" s="24">
        <v>0</v>
      </c>
      <c r="O90" s="66">
        <v>0</v>
      </c>
      <c r="P90" s="68">
        <v>0</v>
      </c>
      <c r="Q90" s="24">
        <v>0</v>
      </c>
      <c r="R90" s="24">
        <v>0</v>
      </c>
      <c r="S90" s="126" t="s">
        <v>123</v>
      </c>
      <c r="T90" s="126" t="s">
        <v>123</v>
      </c>
      <c r="U90" s="126" t="s">
        <v>123</v>
      </c>
      <c r="V90" s="126" t="s">
        <v>123</v>
      </c>
      <c r="W90" s="126"/>
    </row>
    <row r="91" spans="1:23" ht="15.75">
      <c r="A91" s="63">
        <v>82</v>
      </c>
      <c r="B91" s="64" t="s">
        <v>186</v>
      </c>
      <c r="C91" s="119" t="s">
        <v>44</v>
      </c>
      <c r="D91" s="65" t="s">
        <v>121</v>
      </c>
      <c r="E91" s="120" t="s">
        <v>122</v>
      </c>
      <c r="F91" s="66">
        <v>129.04015065382399</v>
      </c>
      <c r="G91" s="67">
        <v>18.198412582300001</v>
      </c>
      <c r="H91" s="67">
        <v>110.84173807152399</v>
      </c>
      <c r="I91" s="24">
        <v>1</v>
      </c>
      <c r="J91" s="121">
        <v>0</v>
      </c>
      <c r="K91" s="141">
        <v>130.56</v>
      </c>
      <c r="L91" s="121">
        <v>0</v>
      </c>
      <c r="M91" s="121">
        <v>0</v>
      </c>
      <c r="N91" s="24">
        <v>15</v>
      </c>
      <c r="O91" s="66">
        <v>0</v>
      </c>
      <c r="P91" s="68">
        <v>0</v>
      </c>
      <c r="Q91" s="24">
        <v>0</v>
      </c>
      <c r="R91" s="24">
        <v>0</v>
      </c>
      <c r="S91" s="126" t="s">
        <v>123</v>
      </c>
      <c r="T91" s="126" t="s">
        <v>123</v>
      </c>
      <c r="U91" s="126" t="s">
        <v>123</v>
      </c>
      <c r="V91" s="126" t="s">
        <v>123</v>
      </c>
      <c r="W91" s="126"/>
    </row>
    <row r="92" spans="1:23" ht="15.75">
      <c r="A92" s="63">
        <v>83</v>
      </c>
      <c r="B92" s="64" t="s">
        <v>187</v>
      </c>
      <c r="C92" s="119" t="s">
        <v>44</v>
      </c>
      <c r="D92" s="65" t="s">
        <v>121</v>
      </c>
      <c r="E92" s="120" t="s">
        <v>122</v>
      </c>
      <c r="F92" s="66">
        <v>128.31565732229001</v>
      </c>
      <c r="G92" s="67">
        <v>77.033416005000007</v>
      </c>
      <c r="H92" s="67">
        <v>51.282241317289994</v>
      </c>
      <c r="I92" s="24">
        <v>2</v>
      </c>
      <c r="J92" s="121">
        <v>0</v>
      </c>
      <c r="K92" s="141">
        <v>111.97</v>
      </c>
      <c r="L92" s="121">
        <v>0</v>
      </c>
      <c r="M92" s="121">
        <v>0</v>
      </c>
      <c r="N92" s="24">
        <v>0</v>
      </c>
      <c r="O92" s="66">
        <v>0</v>
      </c>
      <c r="P92" s="68">
        <v>0</v>
      </c>
      <c r="Q92" s="24">
        <v>0</v>
      </c>
      <c r="R92" s="24">
        <v>0</v>
      </c>
      <c r="S92" s="126" t="s">
        <v>123</v>
      </c>
      <c r="T92" s="126" t="s">
        <v>123</v>
      </c>
      <c r="U92" s="126" t="s">
        <v>123</v>
      </c>
      <c r="V92" s="126" t="s">
        <v>123</v>
      </c>
      <c r="W92" s="126"/>
    </row>
    <row r="93" spans="1:23" ht="15.75">
      <c r="A93" s="63">
        <v>84</v>
      </c>
      <c r="B93" s="64" t="s">
        <v>188</v>
      </c>
      <c r="C93" s="119" t="s">
        <v>44</v>
      </c>
      <c r="D93" s="65" t="s">
        <v>121</v>
      </c>
      <c r="E93" s="120" t="s">
        <v>122</v>
      </c>
      <c r="F93" s="66">
        <v>15.864077664806002</v>
      </c>
      <c r="G93" s="67">
        <v>0.167253674494</v>
      </c>
      <c r="H93" s="67">
        <v>15.696823990312001</v>
      </c>
      <c r="I93" s="24">
        <v>1</v>
      </c>
      <c r="J93" s="121">
        <v>0</v>
      </c>
      <c r="K93" s="141">
        <v>17.22</v>
      </c>
      <c r="L93" s="121">
        <v>0</v>
      </c>
      <c r="M93" s="121">
        <v>0</v>
      </c>
      <c r="N93" s="24">
        <v>10</v>
      </c>
      <c r="O93" s="66">
        <v>0</v>
      </c>
      <c r="P93" s="68">
        <v>0</v>
      </c>
      <c r="Q93" s="24">
        <v>0</v>
      </c>
      <c r="R93" s="24">
        <v>0</v>
      </c>
      <c r="S93" s="126" t="s">
        <v>123</v>
      </c>
      <c r="T93" s="126" t="s">
        <v>123</v>
      </c>
      <c r="U93" s="126" t="s">
        <v>123</v>
      </c>
      <c r="V93" s="126" t="s">
        <v>123</v>
      </c>
      <c r="W93" s="126"/>
    </row>
    <row r="94" spans="1:23" ht="15.75">
      <c r="A94" s="63">
        <v>85</v>
      </c>
      <c r="B94" s="65" t="s">
        <v>189</v>
      </c>
      <c r="C94" s="119" t="s">
        <v>44</v>
      </c>
      <c r="D94" s="65" t="s">
        <v>121</v>
      </c>
      <c r="E94" s="120" t="s">
        <v>122</v>
      </c>
      <c r="F94" s="66">
        <v>72.986634090600006</v>
      </c>
      <c r="G94" s="67">
        <v>72.986634090600006</v>
      </c>
      <c r="H94" s="67">
        <v>0</v>
      </c>
      <c r="I94" s="24">
        <v>2</v>
      </c>
      <c r="J94" s="121">
        <v>80.58</v>
      </c>
      <c r="K94" s="141">
        <v>0</v>
      </c>
      <c r="L94" s="121">
        <v>0</v>
      </c>
      <c r="M94" s="121">
        <v>0</v>
      </c>
      <c r="N94" s="24">
        <v>0</v>
      </c>
      <c r="O94" s="66">
        <v>0</v>
      </c>
      <c r="P94" s="68">
        <v>0</v>
      </c>
      <c r="Q94" s="24">
        <v>0</v>
      </c>
      <c r="R94" s="24">
        <v>0</v>
      </c>
      <c r="S94" s="126" t="s">
        <v>123</v>
      </c>
      <c r="T94" s="126" t="s">
        <v>123</v>
      </c>
      <c r="U94" s="126" t="s">
        <v>123</v>
      </c>
      <c r="V94" s="126" t="s">
        <v>123</v>
      </c>
      <c r="W94" s="126"/>
    </row>
    <row r="95" spans="1:23" ht="15.75">
      <c r="A95" s="63">
        <v>86</v>
      </c>
      <c r="B95" s="65" t="s">
        <v>190</v>
      </c>
      <c r="C95" s="119" t="s">
        <v>44</v>
      </c>
      <c r="D95" s="65" t="s">
        <v>121</v>
      </c>
      <c r="E95" s="120" t="s">
        <v>122</v>
      </c>
      <c r="F95" s="66">
        <v>12.529149629899999</v>
      </c>
      <c r="G95" s="67">
        <v>12.529149629899999</v>
      </c>
      <c r="H95" s="67">
        <v>0</v>
      </c>
      <c r="I95" s="24">
        <v>2</v>
      </c>
      <c r="J95" s="121">
        <v>11.46</v>
      </c>
      <c r="K95" s="141">
        <v>0</v>
      </c>
      <c r="L95" s="121">
        <v>0</v>
      </c>
      <c r="M95" s="121">
        <v>0</v>
      </c>
      <c r="N95" s="24">
        <v>0</v>
      </c>
      <c r="O95" s="66">
        <v>0</v>
      </c>
      <c r="P95" s="68">
        <v>0</v>
      </c>
      <c r="Q95" s="24">
        <v>0</v>
      </c>
      <c r="R95" s="24">
        <v>0</v>
      </c>
      <c r="S95" s="126" t="s">
        <v>123</v>
      </c>
      <c r="T95" s="126" t="s">
        <v>123</v>
      </c>
      <c r="U95" s="126" t="s">
        <v>123</v>
      </c>
      <c r="V95" s="126" t="s">
        <v>123</v>
      </c>
      <c r="W95" s="126"/>
    </row>
    <row r="96" spans="1:23" ht="15.75">
      <c r="A96" s="63">
        <v>87</v>
      </c>
      <c r="B96" s="65" t="s">
        <v>191</v>
      </c>
      <c r="C96" s="119" t="s">
        <v>44</v>
      </c>
      <c r="D96" s="65" t="s">
        <v>121</v>
      </c>
      <c r="E96" s="120" t="s">
        <v>122</v>
      </c>
      <c r="F96" s="66">
        <v>6.58683025838</v>
      </c>
      <c r="G96" s="67">
        <v>6.58683025838</v>
      </c>
      <c r="H96" s="67">
        <v>0</v>
      </c>
      <c r="I96" s="24">
        <v>2</v>
      </c>
      <c r="J96" s="121">
        <v>6.68</v>
      </c>
      <c r="K96" s="141">
        <v>0</v>
      </c>
      <c r="L96" s="121">
        <v>0</v>
      </c>
      <c r="M96" s="121">
        <v>0</v>
      </c>
      <c r="N96" s="24">
        <v>0</v>
      </c>
      <c r="O96" s="66">
        <v>0</v>
      </c>
      <c r="P96" s="68">
        <v>0</v>
      </c>
      <c r="Q96" s="24">
        <v>0</v>
      </c>
      <c r="R96" s="24">
        <v>0</v>
      </c>
      <c r="S96" s="126" t="s">
        <v>123</v>
      </c>
      <c r="T96" s="126" t="s">
        <v>123</v>
      </c>
      <c r="U96" s="126" t="s">
        <v>123</v>
      </c>
      <c r="V96" s="126" t="s">
        <v>123</v>
      </c>
      <c r="W96" s="126"/>
    </row>
    <row r="97" spans="1:23" ht="15.75">
      <c r="A97" s="63">
        <v>88</v>
      </c>
      <c r="B97" s="65" t="s">
        <v>192</v>
      </c>
      <c r="C97" s="119" t="s">
        <v>44</v>
      </c>
      <c r="D97" s="65" t="s">
        <v>121</v>
      </c>
      <c r="E97" s="120" t="s">
        <v>122</v>
      </c>
      <c r="F97" s="66">
        <v>5.0964385502829996</v>
      </c>
      <c r="G97" s="67">
        <v>0.432119202526</v>
      </c>
      <c r="H97" s="67">
        <v>4.664319347757</v>
      </c>
      <c r="I97" s="24">
        <v>2</v>
      </c>
      <c r="J97" s="121">
        <v>1.36</v>
      </c>
      <c r="K97" s="141">
        <v>7.02</v>
      </c>
      <c r="L97" s="121">
        <v>0</v>
      </c>
      <c r="M97" s="121">
        <v>0</v>
      </c>
      <c r="N97" s="24">
        <v>0</v>
      </c>
      <c r="O97" s="66">
        <v>0</v>
      </c>
      <c r="P97" s="68">
        <v>0</v>
      </c>
      <c r="Q97" s="24">
        <v>0</v>
      </c>
      <c r="R97" s="24">
        <v>0</v>
      </c>
      <c r="S97" s="126" t="s">
        <v>123</v>
      </c>
      <c r="T97" s="126" t="s">
        <v>123</v>
      </c>
      <c r="U97" s="126" t="s">
        <v>123</v>
      </c>
      <c r="V97" s="126" t="s">
        <v>123</v>
      </c>
      <c r="W97" s="126"/>
    </row>
    <row r="98" spans="1:23" ht="15.75">
      <c r="A98" s="63">
        <v>89</v>
      </c>
      <c r="B98" s="65" t="s">
        <v>197</v>
      </c>
      <c r="C98" s="119" t="s">
        <v>44</v>
      </c>
      <c r="D98" s="65" t="s">
        <v>121</v>
      </c>
      <c r="E98" s="120" t="s">
        <v>122</v>
      </c>
      <c r="F98" s="123">
        <v>4.17</v>
      </c>
      <c r="G98" s="123">
        <v>4.17</v>
      </c>
      <c r="H98" s="85">
        <v>0</v>
      </c>
      <c r="I98" s="124">
        <v>1</v>
      </c>
      <c r="J98" s="123">
        <v>4.17</v>
      </c>
      <c r="K98" s="141">
        <v>0</v>
      </c>
      <c r="L98" s="121">
        <v>0</v>
      </c>
      <c r="M98" s="121">
        <v>0</v>
      </c>
      <c r="N98" s="86">
        <v>5</v>
      </c>
      <c r="O98" s="85">
        <f>4.17*60/100</f>
        <v>2.5019999999999998</v>
      </c>
      <c r="P98" s="87">
        <v>60</v>
      </c>
      <c r="Q98" s="86">
        <v>2</v>
      </c>
      <c r="R98" s="86">
        <v>2</v>
      </c>
      <c r="S98" s="126" t="s">
        <v>123</v>
      </c>
      <c r="T98" s="126" t="s">
        <v>123</v>
      </c>
      <c r="U98" s="126" t="s">
        <v>123</v>
      </c>
      <c r="V98" s="126">
        <v>2</v>
      </c>
      <c r="W98" s="126" t="s">
        <v>228</v>
      </c>
    </row>
    <row r="99" spans="1:23" ht="15.75">
      <c r="A99" s="63">
        <v>90</v>
      </c>
      <c r="B99" s="65" t="s">
        <v>198</v>
      </c>
      <c r="C99" s="119" t="s">
        <v>44</v>
      </c>
      <c r="D99" s="65" t="s">
        <v>121</v>
      </c>
      <c r="E99" s="120" t="s">
        <v>122</v>
      </c>
      <c r="F99" s="123">
        <v>23.71</v>
      </c>
      <c r="G99" s="123">
        <v>23.71</v>
      </c>
      <c r="H99" s="85">
        <v>0</v>
      </c>
      <c r="I99" s="124">
        <v>1</v>
      </c>
      <c r="J99" s="123">
        <v>23.71</v>
      </c>
      <c r="K99" s="141">
        <v>0</v>
      </c>
      <c r="L99" s="121">
        <v>0</v>
      </c>
      <c r="M99" s="121">
        <v>0</v>
      </c>
      <c r="N99" s="86">
        <v>14</v>
      </c>
      <c r="O99" s="85">
        <v>14.226000000000001</v>
      </c>
      <c r="P99" s="87">
        <v>60</v>
      </c>
      <c r="Q99" s="86">
        <v>2</v>
      </c>
      <c r="R99" s="86">
        <v>2</v>
      </c>
      <c r="S99" s="126" t="s">
        <v>123</v>
      </c>
      <c r="T99" s="126" t="s">
        <v>123</v>
      </c>
      <c r="U99" s="126" t="s">
        <v>123</v>
      </c>
      <c r="V99" s="126">
        <v>2</v>
      </c>
      <c r="W99" s="126" t="s">
        <v>229</v>
      </c>
    </row>
    <row r="100" spans="1:23" ht="15.75">
      <c r="A100" s="63">
        <v>91</v>
      </c>
      <c r="B100" s="65" t="s">
        <v>199</v>
      </c>
      <c r="C100" s="119" t="s">
        <v>44</v>
      </c>
      <c r="D100" s="65" t="s">
        <v>121</v>
      </c>
      <c r="E100" s="120" t="s">
        <v>122</v>
      </c>
      <c r="F100" s="123">
        <v>8.81</v>
      </c>
      <c r="G100" s="123">
        <v>8.81</v>
      </c>
      <c r="H100" s="85">
        <v>0</v>
      </c>
      <c r="I100" s="124">
        <v>1</v>
      </c>
      <c r="J100" s="123">
        <v>8.81</v>
      </c>
      <c r="K100" s="141">
        <v>0</v>
      </c>
      <c r="L100" s="121">
        <v>0</v>
      </c>
      <c r="M100" s="121">
        <v>0</v>
      </c>
      <c r="N100" s="86">
        <v>6</v>
      </c>
      <c r="O100" s="85">
        <f>8.81*60/100</f>
        <v>5.2860000000000005</v>
      </c>
      <c r="P100" s="87">
        <v>60</v>
      </c>
      <c r="Q100" s="86">
        <v>2</v>
      </c>
      <c r="R100" s="86">
        <v>2</v>
      </c>
      <c r="S100" s="126" t="s">
        <v>123</v>
      </c>
      <c r="T100" s="126" t="s">
        <v>123</v>
      </c>
      <c r="U100" s="126" t="s">
        <v>123</v>
      </c>
      <c r="V100" s="126">
        <v>2</v>
      </c>
      <c r="W100" s="126" t="s">
        <v>230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5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 Q15:Q100 Q10:Q13">
      <formula1>0</formula1>
      <formula2>2</formula2>
    </dataValidation>
    <dataValidation type="whole" allowBlank="1" showInputMessage="1" showErrorMessage="1" error="กรอกเฉพาะ 0 1 2 3" sqref="R6:R8 R15:R100 R10:R13">
      <formula1>0</formula1>
      <formula2>3</formula2>
    </dataValidation>
    <dataValidation type="whole" allowBlank="1" showInputMessage="1" showErrorMessage="1" errorTitle="ผิดพลาด" error="กรอกเฉพาะ 0 1 2 3 9" sqref="J1:J4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student</cp:lastModifiedBy>
  <cp:lastPrinted>2015-08-12T02:55:26Z</cp:lastPrinted>
  <dcterms:created xsi:type="dcterms:W3CDTF">2015-04-23T11:57:55Z</dcterms:created>
  <dcterms:modified xsi:type="dcterms:W3CDTF">2015-12-16T08:34:18Z</dcterms:modified>
</cp:coreProperties>
</file>